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90" windowWidth="20415" windowHeight="7770"/>
  </bookViews>
  <sheets>
    <sheet name="종합" sheetId="3" r:id="rId1"/>
    <sheet name="개인" sheetId="2" r:id="rId2"/>
    <sheet name="국제부_개인" sheetId="4" r:id="rId3"/>
  </sheets>
  <externalReferences>
    <externalReference r:id="rId4"/>
    <externalReference r:id="rId5"/>
  </externalReferences>
  <definedNames>
    <definedName name="_xlnm.Print_Area" localSheetId="1">개인!$A$1:$H$53,개인!$J$1:$Q$53</definedName>
    <definedName name="_xlnm.Print_Area" localSheetId="0">종합!$A$1:$Q$29</definedName>
    <definedName name="값">'[1]육상(필드)'!#REF!</definedName>
  </definedNames>
  <calcPr calcId="152511"/>
</workbook>
</file>

<file path=xl/calcChain.xml><?xml version="1.0" encoding="utf-8"?>
<calcChain xmlns="http://schemas.openxmlformats.org/spreadsheetml/2006/main">
  <c r="O23" i="3" l="1"/>
  <c r="M23" i="3"/>
  <c r="K23" i="3"/>
  <c r="F23" i="3"/>
  <c r="D23" i="3"/>
  <c r="B23" i="3"/>
  <c r="O22" i="3"/>
  <c r="M22" i="3"/>
  <c r="K22" i="3"/>
  <c r="F22" i="3"/>
  <c r="D22" i="3"/>
  <c r="B22" i="3"/>
  <c r="O21" i="3"/>
  <c r="M21" i="3"/>
  <c r="K21" i="3"/>
  <c r="F21" i="3"/>
  <c r="D21" i="3"/>
  <c r="B21" i="3"/>
  <c r="O20" i="3"/>
  <c r="M20" i="3"/>
  <c r="K20" i="3"/>
  <c r="F20" i="3"/>
  <c r="D20" i="3"/>
  <c r="B20" i="3"/>
  <c r="O19" i="3"/>
  <c r="M19" i="3"/>
  <c r="K19" i="3"/>
  <c r="F19" i="3"/>
  <c r="D19" i="3"/>
  <c r="B19" i="3"/>
  <c r="O18" i="3"/>
  <c r="M18" i="3"/>
  <c r="K18" i="3"/>
  <c r="F18" i="3"/>
  <c r="D18" i="3"/>
  <c r="B18" i="3"/>
  <c r="N12" i="3"/>
  <c r="K12" i="3"/>
  <c r="N11" i="3"/>
  <c r="K11" i="3"/>
  <c r="E11" i="3"/>
  <c r="B11" i="3"/>
  <c r="N10" i="3"/>
  <c r="K10" i="3"/>
  <c r="E10" i="3"/>
  <c r="B10" i="3"/>
  <c r="N9" i="3"/>
  <c r="K9" i="3"/>
  <c r="E9" i="3"/>
  <c r="B9" i="3"/>
  <c r="N8" i="3"/>
  <c r="K8" i="3"/>
  <c r="E8" i="3"/>
  <c r="B8" i="3"/>
  <c r="N7" i="3"/>
  <c r="K7" i="3"/>
  <c r="E7" i="3"/>
  <c r="B7" i="3"/>
  <c r="H53" i="2"/>
  <c r="G53" i="2"/>
  <c r="F53" i="2"/>
  <c r="D53" i="2"/>
  <c r="C53" i="2"/>
  <c r="B53" i="2"/>
  <c r="H52" i="2"/>
  <c r="G52" i="2"/>
  <c r="F52" i="2"/>
  <c r="D52" i="2"/>
  <c r="C52" i="2"/>
  <c r="B52" i="2"/>
  <c r="H51" i="2"/>
  <c r="G51" i="2"/>
  <c r="F51" i="2"/>
  <c r="D51" i="2"/>
  <c r="C51" i="2"/>
  <c r="B51" i="2"/>
  <c r="H50" i="2"/>
  <c r="G50" i="2"/>
  <c r="F50" i="2"/>
  <c r="D50" i="2"/>
  <c r="C50" i="2"/>
  <c r="B50" i="2"/>
  <c r="H49" i="2"/>
  <c r="G49" i="2"/>
  <c r="F49" i="2"/>
  <c r="D49" i="2"/>
  <c r="C49" i="2"/>
  <c r="B49" i="2"/>
  <c r="H48" i="2"/>
  <c r="G48" i="2"/>
  <c r="F48" i="2"/>
  <c r="D48" i="2"/>
  <c r="C48" i="2"/>
  <c r="B48" i="2"/>
  <c r="H47" i="2"/>
  <c r="G47" i="2"/>
  <c r="F47" i="2"/>
  <c r="D47" i="2"/>
  <c r="C47" i="2"/>
  <c r="B47" i="2"/>
  <c r="H46" i="2"/>
  <c r="G46" i="2"/>
  <c r="F46" i="2"/>
  <c r="D46" i="2"/>
  <c r="C46" i="2"/>
  <c r="B46" i="2"/>
  <c r="H45" i="2"/>
  <c r="G45" i="2"/>
  <c r="F45" i="2"/>
  <c r="D45" i="2"/>
  <c r="C45" i="2"/>
  <c r="B45" i="2"/>
  <c r="H44" i="2"/>
  <c r="G44" i="2"/>
  <c r="F44" i="2"/>
  <c r="D44" i="2"/>
  <c r="C44" i="2"/>
  <c r="B44" i="2"/>
  <c r="H43" i="2"/>
  <c r="G43" i="2"/>
  <c r="F43" i="2"/>
  <c r="D43" i="2"/>
  <c r="C43" i="2"/>
  <c r="B43" i="2"/>
  <c r="H42" i="2"/>
  <c r="G42" i="2"/>
  <c r="F42" i="2"/>
  <c r="D42" i="2"/>
  <c r="C42" i="2"/>
  <c r="B42" i="2"/>
  <c r="H41" i="2"/>
  <c r="G41" i="2"/>
  <c r="F41" i="2"/>
  <c r="D41" i="2"/>
  <c r="C41" i="2"/>
  <c r="B41" i="2"/>
  <c r="H40" i="2"/>
  <c r="G40" i="2"/>
  <c r="F40" i="2"/>
  <c r="D40" i="2"/>
  <c r="C40" i="2"/>
  <c r="B40" i="2"/>
  <c r="H39" i="2"/>
  <c r="G39" i="2"/>
  <c r="F39" i="2"/>
  <c r="D39" i="2"/>
  <c r="C39" i="2"/>
  <c r="B39" i="2"/>
  <c r="H38" i="2"/>
  <c r="G38" i="2"/>
  <c r="F38" i="2"/>
  <c r="D38" i="2"/>
  <c r="C38" i="2"/>
  <c r="B38" i="2"/>
  <c r="H37" i="2"/>
  <c r="G37" i="2"/>
  <c r="F37" i="2"/>
  <c r="D37" i="2"/>
  <c r="C37" i="2"/>
  <c r="B37" i="2"/>
  <c r="H36" i="2"/>
  <c r="G36" i="2"/>
  <c r="F36" i="2"/>
  <c r="D36" i="2"/>
  <c r="C36" i="2"/>
  <c r="B36" i="2"/>
  <c r="H35" i="2"/>
  <c r="G35" i="2"/>
  <c r="F35" i="2"/>
  <c r="D35" i="2"/>
  <c r="C35" i="2"/>
  <c r="B35" i="2"/>
  <c r="H34" i="2"/>
  <c r="G34" i="2"/>
  <c r="F34" i="2"/>
  <c r="D34" i="2"/>
  <c r="C34" i="2"/>
  <c r="B34" i="2"/>
  <c r="H33" i="2"/>
  <c r="G33" i="2"/>
  <c r="F33" i="2"/>
  <c r="D33" i="2"/>
  <c r="C33" i="2"/>
  <c r="B33" i="2"/>
  <c r="H32" i="2"/>
  <c r="G32" i="2"/>
  <c r="F32" i="2"/>
  <c r="D32" i="2"/>
  <c r="C32" i="2"/>
  <c r="B32" i="2"/>
  <c r="H31" i="2"/>
  <c r="G31" i="2"/>
  <c r="F31" i="2"/>
  <c r="D31" i="2"/>
  <c r="C31" i="2"/>
  <c r="B31" i="2"/>
  <c r="H30" i="2"/>
  <c r="G30" i="2"/>
  <c r="F30" i="2"/>
  <c r="D30" i="2"/>
  <c r="C30" i="2"/>
  <c r="B30" i="2"/>
  <c r="H29" i="2"/>
  <c r="G29" i="2"/>
  <c r="F29" i="2"/>
  <c r="D29" i="2"/>
  <c r="C29" i="2"/>
  <c r="B29" i="2"/>
  <c r="P28" i="2"/>
  <c r="Q28" i="2" s="1"/>
  <c r="O28" i="2"/>
  <c r="L28" i="2"/>
  <c r="M28" i="2" s="1"/>
  <c r="K28" i="2"/>
  <c r="H28" i="2"/>
  <c r="G28" i="2"/>
  <c r="F28" i="2"/>
  <c r="D28" i="2"/>
  <c r="C28" i="2"/>
  <c r="B28" i="2"/>
  <c r="P27" i="2"/>
  <c r="Q27" i="2" s="1"/>
  <c r="O27" i="2"/>
  <c r="L27" i="2"/>
  <c r="M27" i="2" s="1"/>
  <c r="K27" i="2"/>
  <c r="H27" i="2"/>
  <c r="G27" i="2"/>
  <c r="F27" i="2"/>
  <c r="D27" i="2"/>
  <c r="C27" i="2"/>
  <c r="B27" i="2"/>
  <c r="P26" i="2"/>
  <c r="Q26" i="2" s="1"/>
  <c r="O26" i="2"/>
  <c r="L26" i="2"/>
  <c r="M26" i="2" s="1"/>
  <c r="K26" i="2"/>
  <c r="H26" i="2"/>
  <c r="G26" i="2"/>
  <c r="F26" i="2"/>
  <c r="D26" i="2"/>
  <c r="C26" i="2"/>
  <c r="B26" i="2"/>
  <c r="P25" i="2"/>
  <c r="Q25" i="2" s="1"/>
  <c r="O25" i="2"/>
  <c r="M25" i="2"/>
  <c r="L25" i="2"/>
  <c r="K25" i="2"/>
  <c r="H25" i="2"/>
  <c r="G25" i="2"/>
  <c r="F25" i="2"/>
  <c r="D25" i="2"/>
  <c r="C25" i="2"/>
  <c r="B25" i="2"/>
  <c r="P24" i="2"/>
  <c r="Q24" i="2" s="1"/>
  <c r="O24" i="2"/>
  <c r="L24" i="2"/>
  <c r="M24" i="2" s="1"/>
  <c r="K24" i="2"/>
  <c r="H24" i="2"/>
  <c r="G24" i="2"/>
  <c r="F24" i="2"/>
  <c r="D24" i="2"/>
  <c r="C24" i="2"/>
  <c r="B24" i="2"/>
  <c r="P23" i="2"/>
  <c r="Q23" i="2" s="1"/>
  <c r="O23" i="2"/>
  <c r="L23" i="2"/>
  <c r="M23" i="2" s="1"/>
  <c r="K23" i="2"/>
  <c r="H23" i="2"/>
  <c r="G23" i="2"/>
  <c r="F23" i="2"/>
  <c r="D23" i="2"/>
  <c r="C23" i="2"/>
  <c r="B23" i="2"/>
  <c r="P22" i="2"/>
  <c r="Q22" i="2" s="1"/>
  <c r="O22" i="2"/>
  <c r="L22" i="2"/>
  <c r="M22" i="2" s="1"/>
  <c r="K22" i="2"/>
  <c r="H22" i="2"/>
  <c r="G22" i="2"/>
  <c r="F22" i="2"/>
  <c r="D22" i="2"/>
  <c r="C22" i="2"/>
  <c r="B22" i="2"/>
  <c r="P21" i="2"/>
  <c r="Q21" i="2" s="1"/>
  <c r="O21" i="2"/>
  <c r="M21" i="2"/>
  <c r="L21" i="2"/>
  <c r="K21" i="2"/>
  <c r="H21" i="2"/>
  <c r="G21" i="2"/>
  <c r="F21" i="2"/>
  <c r="D21" i="2"/>
  <c r="C21" i="2"/>
  <c r="B21" i="2"/>
  <c r="P20" i="2"/>
  <c r="Q20" i="2" s="1"/>
  <c r="O20" i="2"/>
  <c r="L20" i="2"/>
  <c r="M20" i="2" s="1"/>
  <c r="K20" i="2"/>
  <c r="H20" i="2"/>
  <c r="G20" i="2"/>
  <c r="F20" i="2"/>
  <c r="D20" i="2"/>
  <c r="C20" i="2"/>
  <c r="B20" i="2"/>
  <c r="P19" i="2"/>
  <c r="Q19" i="2" s="1"/>
  <c r="O19" i="2"/>
  <c r="L19" i="2"/>
  <c r="M19" i="2" s="1"/>
  <c r="K19" i="2"/>
  <c r="H19" i="2"/>
  <c r="G19" i="2"/>
  <c r="F19" i="2"/>
  <c r="D19" i="2"/>
  <c r="C19" i="2"/>
  <c r="B19" i="2"/>
  <c r="P18" i="2"/>
  <c r="Q18" i="2" s="1"/>
  <c r="O18" i="2"/>
  <c r="L18" i="2"/>
  <c r="M18" i="2" s="1"/>
  <c r="K18" i="2"/>
  <c r="H18" i="2"/>
  <c r="G18" i="2"/>
  <c r="F18" i="2"/>
  <c r="D18" i="2"/>
  <c r="C18" i="2"/>
  <c r="B18" i="2"/>
  <c r="P17" i="2"/>
  <c r="Q17" i="2" s="1"/>
  <c r="O17" i="2"/>
  <c r="M17" i="2"/>
  <c r="L17" i="2"/>
  <c r="K17" i="2"/>
  <c r="H17" i="2"/>
  <c r="G17" i="2"/>
  <c r="F17" i="2"/>
  <c r="D17" i="2"/>
  <c r="C17" i="2"/>
  <c r="B17" i="2"/>
  <c r="P16" i="2"/>
  <c r="Q16" i="2" s="1"/>
  <c r="O16" i="2"/>
  <c r="L16" i="2"/>
  <c r="M16" i="2" s="1"/>
  <c r="K16" i="2"/>
  <c r="H16" i="2"/>
  <c r="G16" i="2"/>
  <c r="F16" i="2"/>
  <c r="D16" i="2"/>
  <c r="C16" i="2"/>
  <c r="B16" i="2"/>
  <c r="P15" i="2"/>
  <c r="Q15" i="2" s="1"/>
  <c r="O15" i="2"/>
  <c r="L15" i="2"/>
  <c r="M15" i="2" s="1"/>
  <c r="K15" i="2"/>
  <c r="H15" i="2"/>
  <c r="G15" i="2"/>
  <c r="F15" i="2"/>
  <c r="D15" i="2"/>
  <c r="C15" i="2"/>
  <c r="B15" i="2"/>
  <c r="P14" i="2"/>
  <c r="Q14" i="2" s="1"/>
  <c r="O14" i="2"/>
  <c r="L14" i="2"/>
  <c r="M14" i="2" s="1"/>
  <c r="K14" i="2"/>
  <c r="H14" i="2"/>
  <c r="G14" i="2"/>
  <c r="F14" i="2"/>
  <c r="D14" i="2"/>
  <c r="C14" i="2"/>
  <c r="B14" i="2"/>
  <c r="P13" i="2"/>
  <c r="Q13" i="2" s="1"/>
  <c r="O13" i="2"/>
  <c r="M13" i="2"/>
  <c r="L13" i="2"/>
  <c r="K13" i="2"/>
  <c r="H13" i="2"/>
  <c r="G13" i="2"/>
  <c r="F13" i="2"/>
  <c r="D13" i="2"/>
  <c r="C13" i="2"/>
  <c r="B13" i="2"/>
  <c r="P12" i="2"/>
  <c r="O12" i="2"/>
  <c r="L12" i="2"/>
  <c r="M12" i="2" s="1"/>
  <c r="K12" i="2"/>
  <c r="H12" i="2"/>
  <c r="G12" i="2"/>
  <c r="F12" i="2"/>
  <c r="D12" i="2"/>
  <c r="C12" i="2"/>
  <c r="B12" i="2"/>
  <c r="P11" i="2"/>
  <c r="Q11" i="2" s="1"/>
  <c r="O11" i="2"/>
  <c r="L11" i="2"/>
  <c r="M11" i="2" s="1"/>
  <c r="K11" i="2"/>
  <c r="H11" i="2"/>
  <c r="G11" i="2"/>
  <c r="F11" i="2"/>
  <c r="D11" i="2"/>
  <c r="C11" i="2"/>
  <c r="B11" i="2"/>
  <c r="P10" i="2"/>
  <c r="Q10" i="2" s="1"/>
  <c r="O10" i="2"/>
  <c r="L10" i="2"/>
  <c r="M10" i="2" s="1"/>
  <c r="K10" i="2"/>
  <c r="H10" i="2"/>
  <c r="G10" i="2"/>
  <c r="F10" i="2"/>
  <c r="D10" i="2"/>
  <c r="C10" i="2"/>
  <c r="B10" i="2"/>
  <c r="P9" i="2"/>
  <c r="Q9" i="2" s="1"/>
  <c r="O9" i="2"/>
  <c r="L9" i="2"/>
  <c r="K9" i="2"/>
  <c r="H9" i="2"/>
  <c r="G9" i="2"/>
  <c r="F9" i="2"/>
  <c r="D9" i="2"/>
  <c r="C9" i="2"/>
  <c r="B9" i="2"/>
  <c r="P8" i="2"/>
  <c r="O8" i="2"/>
  <c r="L8" i="2"/>
  <c r="M8" i="2" s="1"/>
  <c r="K8" i="2"/>
  <c r="H8" i="2"/>
  <c r="G8" i="2"/>
  <c r="F8" i="2"/>
  <c r="D8" i="2"/>
  <c r="C8" i="2"/>
  <c r="B8" i="2"/>
  <c r="P7" i="2"/>
  <c r="Q7" i="2" s="1"/>
  <c r="O7" i="2"/>
  <c r="L7" i="2"/>
  <c r="M7" i="2" s="1"/>
  <c r="K7" i="2"/>
  <c r="H7" i="2"/>
  <c r="G7" i="2"/>
  <c r="F7" i="2"/>
  <c r="D7" i="2"/>
  <c r="C7" i="2"/>
  <c r="B7" i="2"/>
  <c r="P6" i="2"/>
  <c r="Q6" i="2" s="1"/>
  <c r="O6" i="2"/>
  <c r="L6" i="2"/>
  <c r="M6" i="2" s="1"/>
  <c r="K6" i="2"/>
  <c r="H6" i="2"/>
  <c r="G6" i="2"/>
  <c r="F6" i="2"/>
  <c r="D6" i="2"/>
  <c r="C6" i="2"/>
  <c r="B6" i="2"/>
  <c r="P5" i="2"/>
  <c r="Q5" i="2" s="1"/>
  <c r="O5" i="2"/>
  <c r="M5" i="2"/>
  <c r="L5" i="2"/>
  <c r="K5" i="2"/>
  <c r="H5" i="2"/>
  <c r="G5" i="2"/>
  <c r="F5" i="2"/>
  <c r="D5" i="2"/>
  <c r="C5" i="2"/>
  <c r="B5" i="2"/>
  <c r="P4" i="2"/>
  <c r="O4" i="2"/>
  <c r="L4" i="2"/>
  <c r="K4" i="2"/>
  <c r="H4" i="2"/>
  <c r="G4" i="2"/>
  <c r="F4" i="2"/>
  <c r="D4" i="2"/>
  <c r="C4" i="2"/>
  <c r="B4" i="2"/>
  <c r="M9" i="2" l="1"/>
  <c r="Q8" i="2"/>
  <c r="Q12" i="2"/>
</calcChain>
</file>

<file path=xl/sharedStrings.xml><?xml version="1.0" encoding="utf-8"?>
<sst xmlns="http://schemas.openxmlformats.org/spreadsheetml/2006/main" count="232" uniqueCount="115">
  <si>
    <t>2015 경기국제하프마라톤대회 기록표</t>
    <phoneticPr fontId="4" type="noConversion"/>
  </si>
  <si>
    <t>심 판 장 : 김 기 동 (인)</t>
    <phoneticPr fontId="4" type="noConversion"/>
  </si>
  <si>
    <t>▣ 남자부 단체</t>
    <phoneticPr fontId="4" type="noConversion"/>
  </si>
  <si>
    <t>▣ 여자부 단체</t>
    <phoneticPr fontId="4" type="noConversion"/>
  </si>
  <si>
    <t>등위</t>
    <phoneticPr fontId="4" type="noConversion"/>
  </si>
  <si>
    <t>소     속</t>
    <phoneticPr fontId="4" type="noConversion"/>
  </si>
  <si>
    <t>기  록</t>
    <phoneticPr fontId="4" type="noConversion"/>
  </si>
  <si>
    <t>비고</t>
    <phoneticPr fontId="4" type="noConversion"/>
  </si>
  <si>
    <t>소속</t>
    <phoneticPr fontId="4" type="noConversion"/>
  </si>
  <si>
    <t>마라톤 개인 기록표</t>
    <phoneticPr fontId="4" type="noConversion"/>
  </si>
  <si>
    <t>단  체  전</t>
    <phoneticPr fontId="4" type="noConversion"/>
  </si>
  <si>
    <t>남자</t>
    <phoneticPr fontId="4" type="noConversion"/>
  </si>
  <si>
    <t>여자</t>
    <phoneticPr fontId="4" type="noConversion"/>
  </si>
  <si>
    <t>순위</t>
    <phoneticPr fontId="4" type="noConversion"/>
  </si>
  <si>
    <t>성명</t>
    <phoneticPr fontId="4" type="noConversion"/>
  </si>
  <si>
    <t>기록</t>
    <phoneticPr fontId="4" type="noConversion"/>
  </si>
  <si>
    <t>순</t>
    <phoneticPr fontId="4" type="noConversion"/>
  </si>
  <si>
    <t>기록차</t>
    <phoneticPr fontId="4" type="noConversion"/>
  </si>
  <si>
    <t>▣ 남자부 개인</t>
    <phoneticPr fontId="4" type="noConversion"/>
  </si>
  <si>
    <t>▣ 여자부 개인</t>
    <phoneticPr fontId="4" type="noConversion"/>
  </si>
  <si>
    <t>성  명</t>
    <phoneticPr fontId="4" type="noConversion"/>
  </si>
  <si>
    <t>▣ 지도자상(남자)</t>
    <phoneticPr fontId="4" type="noConversion"/>
  </si>
  <si>
    <t>▣ 지도자상(여자)</t>
    <phoneticPr fontId="4" type="noConversion"/>
  </si>
  <si>
    <t>성    명</t>
    <phoneticPr fontId="4" type="noConversion"/>
  </si>
  <si>
    <t>고 정 원</t>
    <phoneticPr fontId="4" type="noConversion"/>
  </si>
  <si>
    <t>삼성전자</t>
    <phoneticPr fontId="4" type="noConversion"/>
  </si>
  <si>
    <t>김 용 복</t>
    <phoneticPr fontId="4" type="noConversion"/>
  </si>
  <si>
    <t>마라톤 개인 기록표</t>
    <phoneticPr fontId="4" type="noConversion"/>
  </si>
  <si>
    <t>남자</t>
    <phoneticPr fontId="4" type="noConversion"/>
  </si>
  <si>
    <t>여자</t>
    <phoneticPr fontId="4" type="noConversion"/>
  </si>
  <si>
    <t>순위</t>
    <phoneticPr fontId="4" type="noConversion"/>
  </si>
  <si>
    <t>성명</t>
    <phoneticPr fontId="4" type="noConversion"/>
  </si>
  <si>
    <t>기록</t>
    <phoneticPr fontId="4" type="noConversion"/>
  </si>
  <si>
    <t>소속</t>
    <phoneticPr fontId="4" type="noConversion"/>
  </si>
  <si>
    <t>로니 킵코에 키보스</t>
  </si>
  <si>
    <t>kennya</t>
  </si>
  <si>
    <t>김성은</t>
  </si>
  <si>
    <t>삼성전자(여)</t>
  </si>
  <si>
    <t>삼성전자</t>
  </si>
  <si>
    <t>매듀 코제</t>
  </si>
  <si>
    <t>오달님</t>
  </si>
  <si>
    <t>부천시청</t>
  </si>
  <si>
    <t>국민체육진흥공단</t>
  </si>
  <si>
    <t>파비안 넬슨 슐</t>
  </si>
  <si>
    <t>Tanzania</t>
  </si>
  <si>
    <t>이숙정</t>
  </si>
  <si>
    <t>옥천군청</t>
  </si>
  <si>
    <t>경기도청</t>
  </si>
  <si>
    <t>김영진</t>
  </si>
  <si>
    <t>염고은</t>
  </si>
  <si>
    <t>제천시청</t>
  </si>
  <si>
    <t>구미시청(여)</t>
  </si>
  <si>
    <t>김지호</t>
  </si>
  <si>
    <t>고양시청</t>
  </si>
  <si>
    <t>정형선</t>
  </si>
  <si>
    <t>영동군청(여)</t>
  </si>
  <si>
    <t>영동군청</t>
  </si>
  <si>
    <t>경주시청</t>
  </si>
  <si>
    <t>성지훈</t>
  </si>
  <si>
    <t>임경희</t>
  </si>
  <si>
    <t>옥천군청(여)</t>
  </si>
  <si>
    <t>김성하</t>
  </si>
  <si>
    <t>괴산군청</t>
  </si>
  <si>
    <t>임예진</t>
  </si>
  <si>
    <t>K-water</t>
  </si>
  <si>
    <t>이영욱</t>
  </si>
  <si>
    <t>안슬기</t>
  </si>
  <si>
    <t>SH공사</t>
  </si>
  <si>
    <t>충주시청</t>
  </si>
  <si>
    <t>김민</t>
  </si>
  <si>
    <t>장은영</t>
  </si>
  <si>
    <t>충주시청(여)</t>
  </si>
  <si>
    <t/>
  </si>
  <si>
    <t>유치웅</t>
  </si>
  <si>
    <t>현서용</t>
  </si>
  <si>
    <t>장신권</t>
  </si>
  <si>
    <t>하정희</t>
  </si>
  <si>
    <t>광주광역시청</t>
  </si>
  <si>
    <t>김상훈</t>
  </si>
  <si>
    <t>박정숙</t>
  </si>
  <si>
    <t>괴산군청(여)</t>
  </si>
  <si>
    <t>오진욱</t>
  </si>
  <si>
    <t>최경희</t>
  </si>
  <si>
    <t>김승민</t>
  </si>
  <si>
    <t>김수진</t>
  </si>
  <si>
    <t>이태우</t>
  </si>
  <si>
    <t>손유나</t>
  </si>
  <si>
    <t>강순</t>
  </si>
  <si>
    <t>박명여</t>
  </si>
  <si>
    <t>김준수</t>
  </si>
  <si>
    <t>김은미</t>
  </si>
  <si>
    <t>김규태</t>
  </si>
  <si>
    <t>강혜림</t>
  </si>
  <si>
    <t>엄상현</t>
  </si>
  <si>
    <t>이다슬</t>
  </si>
  <si>
    <t>문정기</t>
  </si>
  <si>
    <t>박호선</t>
  </si>
  <si>
    <t>김재민</t>
  </si>
  <si>
    <t>강은서</t>
  </si>
  <si>
    <t>김주안</t>
  </si>
  <si>
    <t>박유진</t>
  </si>
  <si>
    <t>미야타 에츄</t>
  </si>
  <si>
    <t>Japan</t>
  </si>
  <si>
    <t>김지민</t>
  </si>
  <si>
    <t>김기현</t>
  </si>
  <si>
    <t>성산아</t>
  </si>
  <si>
    <t>허장규</t>
  </si>
  <si>
    <t>이소희</t>
  </si>
  <si>
    <t>안재민</t>
  </si>
  <si>
    <t>진나리</t>
  </si>
  <si>
    <t>김은영</t>
  </si>
  <si>
    <t>강현지</t>
  </si>
  <si>
    <t>김영신</t>
  </si>
  <si>
    <t>김혜진</t>
  </si>
  <si>
    <t>심혜정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</si>
</sst>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h:mm:ss;@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  <font>
      <sz val="24"/>
      <name val="돋움"/>
      <family val="3"/>
      <charset val="129"/>
    </font>
    <font>
      <sz val="11"/>
      <color indexed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9" fillId="0" borderId="19" xfId="1" applyNumberFormat="1" applyFont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1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1" fillId="0" borderId="0" xfId="2"/>
    <xf numFmtId="0" fontId="1" fillId="0" borderId="0" xfId="2" applyFont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" fillId="5" borderId="30" xfId="2" applyFont="1" applyFill="1" applyBorder="1" applyAlignment="1">
      <alignment horizontal="center" vertical="center"/>
    </xf>
    <xf numFmtId="176" fontId="1" fillId="3" borderId="30" xfId="2" applyNumberFormat="1" applyFont="1" applyFill="1" applyBorder="1" applyAlignment="1" applyProtection="1">
      <alignment horizontal="center" vertical="center"/>
      <protection hidden="1"/>
    </xf>
    <xf numFmtId="177" fontId="1" fillId="3" borderId="30" xfId="2" applyNumberFormat="1" applyFont="1" applyFill="1" applyBorder="1" applyAlignment="1" applyProtection="1">
      <alignment horizontal="center" vertical="center"/>
      <protection hidden="1"/>
    </xf>
    <xf numFmtId="176" fontId="1" fillId="3" borderId="34" xfId="2" applyNumberFormat="1" applyFont="1" applyFill="1" applyBorder="1" applyAlignment="1" applyProtection="1">
      <alignment horizontal="center" vertical="center"/>
      <protection hidden="1"/>
    </xf>
    <xf numFmtId="0" fontId="1" fillId="6" borderId="35" xfId="2" applyFont="1" applyFill="1" applyBorder="1" applyAlignment="1">
      <alignment horizontal="center" vertical="center"/>
    </xf>
    <xf numFmtId="0" fontId="1" fillId="5" borderId="36" xfId="2" applyFont="1" applyFill="1" applyBorder="1" applyAlignment="1">
      <alignment horizontal="center" vertical="center"/>
    </xf>
    <xf numFmtId="176" fontId="1" fillId="3" borderId="40" xfId="2" applyNumberFormat="1" applyFont="1" applyFill="1" applyBorder="1" applyAlignment="1" applyProtection="1">
      <alignment horizontal="center" vertical="center"/>
      <protection hidden="1"/>
    </xf>
    <xf numFmtId="177" fontId="1" fillId="3" borderId="41" xfId="2" applyNumberFormat="1" applyFont="1" applyFill="1" applyBorder="1" applyAlignment="1" applyProtection="1">
      <alignment horizontal="center" vertical="center"/>
      <protection hidden="1"/>
    </xf>
    <xf numFmtId="177" fontId="11" fillId="3" borderId="43" xfId="2" applyNumberFormat="1" applyFont="1" applyFill="1" applyBorder="1" applyAlignment="1" applyProtection="1">
      <alignment horizontal="center" vertical="center"/>
      <protection hidden="1"/>
    </xf>
    <xf numFmtId="177" fontId="11" fillId="3" borderId="44" xfId="2" applyNumberFormat="1" applyFont="1" applyFill="1" applyBorder="1" applyAlignment="1" applyProtection="1">
      <alignment horizontal="center" vertical="center"/>
      <protection hidden="1"/>
    </xf>
    <xf numFmtId="177" fontId="11" fillId="3" borderId="42" xfId="2" applyNumberFormat="1" applyFont="1" applyFill="1" applyBorder="1" applyAlignment="1" applyProtection="1">
      <alignment horizontal="center" vertical="center"/>
      <protection hidden="1"/>
    </xf>
    <xf numFmtId="177" fontId="11" fillId="3" borderId="45" xfId="2" applyNumberFormat="1" applyFont="1" applyFill="1" applyBorder="1" applyAlignment="1" applyProtection="1">
      <alignment horizontal="center" vertical="center"/>
      <protection hidden="1"/>
    </xf>
    <xf numFmtId="0" fontId="1" fillId="5" borderId="46" xfId="2" applyFont="1" applyFill="1" applyBorder="1" applyAlignment="1">
      <alignment horizontal="center" vertical="center"/>
    </xf>
    <xf numFmtId="176" fontId="1" fillId="3" borderId="47" xfId="2" applyNumberFormat="1" applyFont="1" applyFill="1" applyBorder="1" applyAlignment="1" applyProtection="1">
      <alignment horizontal="center" vertical="center"/>
      <protection hidden="1"/>
    </xf>
    <xf numFmtId="177" fontId="1" fillId="3" borderId="48" xfId="2" applyNumberFormat="1" applyFont="1" applyFill="1" applyBorder="1" applyAlignment="1" applyProtection="1">
      <alignment horizontal="center" vertical="center"/>
      <protection hidden="1"/>
    </xf>
    <xf numFmtId="177" fontId="11" fillId="3" borderId="49" xfId="2" applyNumberFormat="1" applyFont="1" applyFill="1" applyBorder="1" applyAlignment="1" applyProtection="1">
      <alignment horizontal="center" vertical="center"/>
      <protection hidden="1"/>
    </xf>
    <xf numFmtId="0" fontId="1" fillId="6" borderId="50" xfId="2" applyFont="1" applyFill="1" applyBorder="1" applyAlignment="1">
      <alignment horizontal="center" vertical="center"/>
    </xf>
    <xf numFmtId="177" fontId="11" fillId="3" borderId="5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176" fontId="1" fillId="3" borderId="30" xfId="0" applyNumberFormat="1" applyFont="1" applyFill="1" applyBorder="1" applyAlignment="1" applyProtection="1">
      <alignment horizontal="center" vertical="center"/>
      <protection hidden="1"/>
    </xf>
    <xf numFmtId="177" fontId="1" fillId="3" borderId="30" xfId="0" applyNumberFormat="1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shrinkToFit="1"/>
    </xf>
    <xf numFmtId="176" fontId="1" fillId="3" borderId="3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shrinkToFit="1"/>
    </xf>
    <xf numFmtId="0" fontId="1" fillId="2" borderId="34" xfId="0" applyFont="1" applyFill="1" applyBorder="1" applyAlignment="1">
      <alignment horizontal="center" vertical="center" shrinkToFit="1"/>
    </xf>
    <xf numFmtId="176" fontId="1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21" fontId="8" fillId="0" borderId="7" xfId="1" applyNumberFormat="1" applyFont="1" applyBorder="1" applyAlignment="1">
      <alignment horizontal="center" vertical="center"/>
    </xf>
    <xf numFmtId="21" fontId="8" fillId="0" borderId="8" xfId="1" applyNumberFormat="1" applyFont="1" applyBorder="1" applyAlignment="1">
      <alignment horizontal="center" vertical="center"/>
    </xf>
    <xf numFmtId="21" fontId="8" fillId="0" borderId="9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21" fontId="8" fillId="0" borderId="14" xfId="1" applyNumberFormat="1" applyFont="1" applyBorder="1" applyAlignment="1">
      <alignment horizontal="center" vertical="center"/>
    </xf>
    <xf numFmtId="21" fontId="8" fillId="0" borderId="15" xfId="1" applyNumberFormat="1" applyFont="1" applyBorder="1" applyAlignment="1">
      <alignment horizontal="center" vertical="center"/>
    </xf>
    <xf numFmtId="21" fontId="8" fillId="0" borderId="16" xfId="1" applyNumberFormat="1" applyFont="1" applyBorder="1" applyAlignment="1">
      <alignment horizontal="center" vertical="center"/>
    </xf>
    <xf numFmtId="0" fontId="7" fillId="0" borderId="18" xfId="1" applyNumberFormat="1" applyFont="1" applyBorder="1" applyAlignment="1">
      <alignment horizontal="center" vertical="center"/>
    </xf>
    <xf numFmtId="21" fontId="8" fillId="0" borderId="18" xfId="1" applyNumberFormat="1" applyFont="1" applyBorder="1" applyAlignment="1">
      <alignment horizontal="center" vertical="center"/>
    </xf>
    <xf numFmtId="21" fontId="9" fillId="0" borderId="14" xfId="1" applyNumberFormat="1" applyFont="1" applyBorder="1" applyAlignment="1">
      <alignment horizontal="center" vertical="center"/>
    </xf>
    <xf numFmtId="21" fontId="9" fillId="0" borderId="16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21" fontId="9" fillId="0" borderId="7" xfId="1" applyNumberFormat="1" applyFont="1" applyBorder="1" applyAlignment="1">
      <alignment horizontal="center" vertical="center"/>
    </xf>
    <xf numFmtId="21" fontId="9" fillId="0" borderId="9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21" fontId="9" fillId="0" borderId="21" xfId="1" applyNumberFormat="1" applyFont="1" applyBorder="1" applyAlignment="1">
      <alignment horizontal="center" vertical="center"/>
    </xf>
    <xf numFmtId="21" fontId="9" fillId="0" borderId="22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 wrapText="1"/>
    </xf>
    <xf numFmtId="0" fontId="9" fillId="0" borderId="22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10" fillId="4" borderId="30" xfId="2" applyFont="1" applyFill="1" applyBorder="1" applyAlignment="1">
      <alignment horizontal="center" vertical="center"/>
    </xf>
    <xf numFmtId="0" fontId="10" fillId="4" borderId="31" xfId="2" applyFont="1" applyFill="1" applyBorder="1" applyAlignment="1">
      <alignment horizontal="center" vertical="center"/>
    </xf>
    <xf numFmtId="0" fontId="10" fillId="4" borderId="32" xfId="2" applyFont="1" applyFill="1" applyBorder="1" applyAlignment="1">
      <alignment horizontal="center" vertical="center"/>
    </xf>
    <xf numFmtId="0" fontId="10" fillId="4" borderId="33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</cellXfs>
  <cellStyles count="5">
    <cellStyle name="표준" xfId="0" builtinId="0"/>
    <cellStyle name="표준 2" xfId="1"/>
    <cellStyle name="표준 2 2" xfId="3"/>
    <cellStyle name="표준 2 2 2" xfId="4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7196;&#46300;&#47112;&#51060;&#49828;/&#51204;&#54028;&#51068;/&#49892;&#50629;&#50672;/&#46020;&#47196;/ATHLETICS(08.12.6)/&#45824;&#54924;&#52292;&#51216;&#54364;/&#46020;&#52404;&#52292;&#51216;/&#51228;47&#54924;&#44221;&#49328;(2009)/&#46020;&#52404;&#24066;&#37096;(&#50696;&#49345;&#51204;&#4714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21;&#44592;&#54616;&#54532;_%20&#44592;&#47197;&#54364;(&#44397;&#51228;&#48512;)%20-%20&#48373;&#49324;&#48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인화면"/>
      <sheetName val="종합성적"/>
      <sheetName val="chart1"/>
      <sheetName val="육상(트랙)"/>
      <sheetName val="육상(필드)"/>
      <sheetName val="육상(마라톤)"/>
      <sheetName val="마라톤채점"/>
      <sheetName val="수영"/>
      <sheetName val="축구"/>
      <sheetName val="축구대진"/>
      <sheetName val="테니스"/>
      <sheetName val="테니스대진"/>
      <sheetName val="정구"/>
      <sheetName val="정구대진"/>
      <sheetName val="농구"/>
      <sheetName val="농구대진"/>
      <sheetName val="배구"/>
      <sheetName val="배구대진"/>
      <sheetName val="탁구"/>
      <sheetName val="탁구대진"/>
      <sheetName val="핸드볼"/>
      <sheetName val="핸드볼대진"/>
      <sheetName val="싸이클"/>
      <sheetName val="복싱"/>
      <sheetName val="복싱남고대진"/>
      <sheetName val="복싱남일대진"/>
      <sheetName val="레슬링"/>
      <sheetName val="역도"/>
      <sheetName val="레슬링남고자유형대진"/>
      <sheetName val="레슬링남고그레꼬대진"/>
      <sheetName val="레슬링남일자유형대진"/>
      <sheetName val="레슬링남일그레꼬대진"/>
      <sheetName val="씨름"/>
      <sheetName val="씨름대진"/>
      <sheetName val="유도"/>
      <sheetName val="유도남고대진"/>
      <sheetName val="유도남일대진"/>
      <sheetName val="유도여일대진"/>
      <sheetName val="검도"/>
      <sheetName val="검도대진"/>
      <sheetName val="궁도"/>
      <sheetName val="사격"/>
      <sheetName val="배드민턴"/>
      <sheetName val="배드민턴대진"/>
      <sheetName val="태권도"/>
      <sheetName val="태권도남고대진"/>
      <sheetName val="태권도남일대진"/>
      <sheetName val="태권도여일대진"/>
      <sheetName val="볼링"/>
      <sheetName val="로울러"/>
      <sheetName val="골프"/>
      <sheetName val="우슈"/>
      <sheetName val="우슈종합득점"/>
      <sheetName val="우슈부별득점"/>
      <sheetName val="우슈남일부"/>
      <sheetName val="군부마라톤채점"/>
      <sheetName val="배점표"/>
      <sheetName val="동률배점표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마라톤채점"/>
      <sheetName val="마라톤성적발표"/>
      <sheetName val="마라톤결과"/>
      <sheetName val="상장발급"/>
      <sheetName val="발급대장"/>
      <sheetName val="경기하프"/>
    </sheetNames>
    <sheetDataSet>
      <sheetData sheetId="0">
        <row r="5">
          <cell r="A5" t="str">
            <v/>
          </cell>
          <cell r="B5" t="str">
            <v/>
          </cell>
          <cell r="C5">
            <v>1</v>
          </cell>
          <cell r="E5" t="str">
            <v/>
          </cell>
          <cell r="F5" t="str">
            <v/>
          </cell>
          <cell r="G5">
            <v>4.3946759259259255E-2</v>
          </cell>
          <cell r="H5" t="str">
            <v/>
          </cell>
          <cell r="I5">
            <v>4.3946759259259255E-2</v>
          </cell>
          <cell r="J5" t="str">
            <v/>
          </cell>
          <cell r="K5" t="str">
            <v/>
          </cell>
          <cell r="L5" t="str">
            <v/>
          </cell>
          <cell r="Z5" t="e">
            <v>#VALUE!</v>
          </cell>
          <cell r="AA5">
            <v>9</v>
          </cell>
          <cell r="AB5" t="str">
            <v>한국전력공사</v>
          </cell>
          <cell r="AC5" t="str">
            <v/>
          </cell>
          <cell r="AD5" t="str">
            <v/>
          </cell>
          <cell r="AE5">
            <v>0</v>
          </cell>
          <cell r="AF5" t="str">
            <v>SH공사</v>
          </cell>
          <cell r="AG5">
            <v>0.34534722222222219</v>
          </cell>
          <cell r="AH5" t="str">
            <v>9</v>
          </cell>
          <cell r="AI5">
            <v>1</v>
          </cell>
        </row>
        <row r="6">
          <cell r="A6" t="str">
            <v/>
          </cell>
          <cell r="B6" t="str">
            <v/>
          </cell>
          <cell r="C6">
            <v>2</v>
          </cell>
          <cell r="E6" t="str">
            <v/>
          </cell>
          <cell r="F6" t="str">
            <v/>
          </cell>
          <cell r="G6">
            <v>4.4560185185185182E-2</v>
          </cell>
          <cell r="H6" t="str">
            <v/>
          </cell>
          <cell r="I6">
            <v>4.4560185185185182E-2</v>
          </cell>
          <cell r="J6" t="str">
            <v/>
          </cell>
          <cell r="K6" t="str">
            <v/>
          </cell>
          <cell r="L6" t="str">
            <v/>
          </cell>
          <cell r="Z6" t="e">
            <v>#VALUE!</v>
          </cell>
          <cell r="AA6">
            <v>4</v>
          </cell>
          <cell r="AB6" t="str">
            <v>구미시청</v>
          </cell>
          <cell r="AC6" t="str">
            <v/>
          </cell>
          <cell r="AD6" t="str">
            <v/>
          </cell>
          <cell r="AE6">
            <v>0</v>
          </cell>
          <cell r="AF6" t="str">
            <v>구미시청(여)</v>
          </cell>
          <cell r="AG6">
            <v>0.16782407407407407</v>
          </cell>
          <cell r="AH6" t="str">
            <v>4</v>
          </cell>
          <cell r="AI6">
            <v>3</v>
          </cell>
        </row>
        <row r="7">
          <cell r="A7" t="str">
            <v/>
          </cell>
          <cell r="B7" t="str">
            <v/>
          </cell>
          <cell r="C7">
            <v>3</v>
          </cell>
          <cell r="E7" t="str">
            <v/>
          </cell>
          <cell r="F7" t="str">
            <v/>
          </cell>
          <cell r="G7">
            <v>4.4918981481481483E-2</v>
          </cell>
          <cell r="H7" t="str">
            <v/>
          </cell>
          <cell r="I7">
            <v>4.4918981481481483E-2</v>
          </cell>
          <cell r="J7" t="str">
            <v/>
          </cell>
          <cell r="K7" t="str">
            <v/>
          </cell>
          <cell r="L7" t="str">
            <v/>
          </cell>
          <cell r="Z7">
            <v>8</v>
          </cell>
          <cell r="AA7">
            <v>2</v>
          </cell>
          <cell r="AB7" t="str">
            <v>충주시청</v>
          </cell>
          <cell r="AC7">
            <v>0.2767013888888889</v>
          </cell>
          <cell r="AD7" t="str">
            <v>8</v>
          </cell>
          <cell r="AE7">
            <v>1</v>
          </cell>
          <cell r="AF7" t="str">
            <v>부천시청</v>
          </cell>
          <cell r="AG7">
            <v>0.16332175925925926</v>
          </cell>
          <cell r="AH7" t="str">
            <v>2</v>
          </cell>
          <cell r="AI7">
            <v>3</v>
          </cell>
        </row>
        <row r="8">
          <cell r="A8">
            <v>1</v>
          </cell>
          <cell r="B8" t="str">
            <v/>
          </cell>
          <cell r="C8">
            <v>4</v>
          </cell>
          <cell r="D8">
            <v>64</v>
          </cell>
          <cell r="E8" t="str">
            <v/>
          </cell>
          <cell r="F8" t="str">
            <v>김영진</v>
          </cell>
          <cell r="G8">
            <v>4.5462962962962962E-2</v>
          </cell>
          <cell r="H8" t="str">
            <v/>
          </cell>
          <cell r="I8">
            <v>4.5462962962962962E-2</v>
          </cell>
          <cell r="J8" t="str">
            <v>남</v>
          </cell>
          <cell r="K8" t="str">
            <v>삼성전자</v>
          </cell>
          <cell r="L8" t="str">
            <v>삼성전자</v>
          </cell>
          <cell r="Z8" t="e">
            <v>#VALUE!</v>
          </cell>
          <cell r="AA8">
            <v>3</v>
          </cell>
          <cell r="AB8" t="str">
            <v>서울시청</v>
          </cell>
          <cell r="AC8" t="str">
            <v/>
          </cell>
          <cell r="AD8" t="str">
            <v/>
          </cell>
          <cell r="AE8">
            <v>0</v>
          </cell>
          <cell r="AF8" t="str">
            <v>경기도청</v>
          </cell>
          <cell r="AG8">
            <v>0.16347222222222221</v>
          </cell>
          <cell r="AH8" t="str">
            <v>3</v>
          </cell>
          <cell r="AI8">
            <v>3</v>
          </cell>
        </row>
        <row r="9">
          <cell r="A9">
            <v>2</v>
          </cell>
          <cell r="B9" t="str">
            <v/>
          </cell>
          <cell r="C9">
            <v>5</v>
          </cell>
          <cell r="D9">
            <v>47</v>
          </cell>
          <cell r="E9" t="str">
            <v/>
          </cell>
          <cell r="F9" t="str">
            <v>김지호</v>
          </cell>
          <cell r="G9">
            <v>4.5474537037037042E-2</v>
          </cell>
          <cell r="H9" t="str">
            <v/>
          </cell>
          <cell r="I9">
            <v>4.5474537037037042E-2</v>
          </cell>
          <cell r="J9" t="str">
            <v>남</v>
          </cell>
          <cell r="K9" t="str">
            <v>고양시청</v>
          </cell>
          <cell r="L9" t="str">
            <v>고양시청</v>
          </cell>
          <cell r="Z9">
            <v>2</v>
          </cell>
          <cell r="AA9">
            <v>10</v>
          </cell>
          <cell r="AB9" t="str">
            <v>국민체육진흥공단</v>
          </cell>
          <cell r="AC9">
            <v>0.13921296296296296</v>
          </cell>
          <cell r="AD9" t="str">
            <v>2</v>
          </cell>
          <cell r="AE9">
            <v>3</v>
          </cell>
          <cell r="AF9" t="str">
            <v>충주시청(여)</v>
          </cell>
          <cell r="AG9">
            <v>0.34584490740740736</v>
          </cell>
          <cell r="AH9" t="str">
            <v>10</v>
          </cell>
          <cell r="AI9">
            <v>1</v>
          </cell>
        </row>
        <row r="10">
          <cell r="A10">
            <v>3</v>
          </cell>
          <cell r="B10" t="str">
            <v/>
          </cell>
          <cell r="C10">
            <v>6</v>
          </cell>
          <cell r="D10">
            <v>45</v>
          </cell>
          <cell r="E10" t="str">
            <v/>
          </cell>
          <cell r="F10" t="str">
            <v>성지훈</v>
          </cell>
          <cell r="G10">
            <v>4.5509259259259256E-2</v>
          </cell>
          <cell r="H10" t="str">
            <v/>
          </cell>
          <cell r="I10">
            <v>4.5509259259259256E-2</v>
          </cell>
          <cell r="J10" t="str">
            <v>남</v>
          </cell>
          <cell r="K10" t="str">
            <v>고양시청</v>
          </cell>
          <cell r="L10" t="str">
            <v>고양시청</v>
          </cell>
          <cell r="Z10">
            <v>5</v>
          </cell>
          <cell r="AA10" t="e">
            <v>#VALUE!</v>
          </cell>
          <cell r="AB10" t="str">
            <v>영동군청</v>
          </cell>
          <cell r="AC10">
            <v>0.15252314814814816</v>
          </cell>
          <cell r="AD10" t="str">
            <v>5</v>
          </cell>
          <cell r="AE10">
            <v>3</v>
          </cell>
          <cell r="AF10" t="str">
            <v>강릉시청</v>
          </cell>
          <cell r="AG10" t="str">
            <v/>
          </cell>
          <cell r="AH10" t="str">
            <v/>
          </cell>
          <cell r="AI10">
            <v>0</v>
          </cell>
        </row>
        <row r="11">
          <cell r="A11">
            <v>4</v>
          </cell>
          <cell r="B11" t="str">
            <v/>
          </cell>
          <cell r="C11">
            <v>7</v>
          </cell>
          <cell r="D11">
            <v>53</v>
          </cell>
          <cell r="E11" t="str">
            <v/>
          </cell>
          <cell r="F11" t="str">
            <v>김성하</v>
          </cell>
          <cell r="G11">
            <v>4.5520833333333337E-2</v>
          </cell>
          <cell r="H11" t="str">
            <v/>
          </cell>
          <cell r="I11">
            <v>4.5520833333333337E-2</v>
          </cell>
          <cell r="J11" t="str">
            <v>남</v>
          </cell>
          <cell r="K11" t="str">
            <v>괴산군청</v>
          </cell>
          <cell r="L11" t="str">
            <v>괴산군청</v>
          </cell>
          <cell r="Z11">
            <v>3</v>
          </cell>
          <cell r="AA11">
            <v>8</v>
          </cell>
          <cell r="AB11" t="str">
            <v>옥천군청</v>
          </cell>
          <cell r="AC11">
            <v>0.1413541666666667</v>
          </cell>
          <cell r="AD11" t="str">
            <v>3</v>
          </cell>
          <cell r="AE11">
            <v>3</v>
          </cell>
          <cell r="AF11" t="str">
            <v>영동군청(여)</v>
          </cell>
          <cell r="AG11">
            <v>0.34495370370370371</v>
          </cell>
          <cell r="AH11" t="str">
            <v>8</v>
          </cell>
          <cell r="AI11">
            <v>1</v>
          </cell>
        </row>
        <row r="12">
          <cell r="A12">
            <v>5</v>
          </cell>
          <cell r="B12" t="str">
            <v/>
          </cell>
          <cell r="C12">
            <v>8</v>
          </cell>
          <cell r="D12">
            <v>67</v>
          </cell>
          <cell r="E12" t="str">
            <v/>
          </cell>
          <cell r="F12" t="str">
            <v>이영욱</v>
          </cell>
          <cell r="G12">
            <v>4.553240740740741E-2</v>
          </cell>
          <cell r="H12" t="str">
            <v/>
          </cell>
          <cell r="I12">
            <v>4.553240740740741E-2</v>
          </cell>
          <cell r="J12" t="str">
            <v>남</v>
          </cell>
          <cell r="K12" t="str">
            <v>삼성전자</v>
          </cell>
          <cell r="L12" t="str">
            <v>삼성전자</v>
          </cell>
          <cell r="Z12">
            <v>6</v>
          </cell>
          <cell r="AA12">
            <v>5</v>
          </cell>
          <cell r="AB12" t="str">
            <v>고양시청</v>
          </cell>
          <cell r="AC12">
            <v>0.20616898148148149</v>
          </cell>
          <cell r="AD12" t="str">
            <v>6</v>
          </cell>
          <cell r="AE12">
            <v>2</v>
          </cell>
          <cell r="AF12" t="str">
            <v>경주시청</v>
          </cell>
          <cell r="AG12">
            <v>0.16973379629629629</v>
          </cell>
          <cell r="AH12" t="str">
            <v>5</v>
          </cell>
          <cell r="AI12">
            <v>3</v>
          </cell>
        </row>
        <row r="13">
          <cell r="A13">
            <v>6</v>
          </cell>
          <cell r="B13" t="str">
            <v/>
          </cell>
          <cell r="C13">
            <v>9</v>
          </cell>
          <cell r="D13">
            <v>63</v>
          </cell>
          <cell r="E13" t="str">
            <v/>
          </cell>
          <cell r="F13" t="str">
            <v>김민</v>
          </cell>
          <cell r="G13">
            <v>4.5543981481481477E-2</v>
          </cell>
          <cell r="H13" t="str">
            <v/>
          </cell>
          <cell r="I13">
            <v>4.5543981481481477E-2</v>
          </cell>
          <cell r="J13" t="str">
            <v>남</v>
          </cell>
          <cell r="K13" t="str">
            <v>삼성전자</v>
          </cell>
          <cell r="L13" t="str">
            <v>삼성전자</v>
          </cell>
          <cell r="Z13">
            <v>4</v>
          </cell>
          <cell r="AA13">
            <v>6</v>
          </cell>
          <cell r="AB13" t="str">
            <v>제천시청</v>
          </cell>
          <cell r="AC13">
            <v>0.14246527777777779</v>
          </cell>
          <cell r="AD13" t="str">
            <v>4</v>
          </cell>
          <cell r="AE13">
            <v>3</v>
          </cell>
          <cell r="AF13" t="str">
            <v>옥천군청(여)</v>
          </cell>
          <cell r="AG13">
            <v>0.17031249999999998</v>
          </cell>
          <cell r="AH13" t="str">
            <v>6</v>
          </cell>
          <cell r="AI13">
            <v>3</v>
          </cell>
        </row>
        <row r="14">
          <cell r="A14">
            <v>7</v>
          </cell>
          <cell r="B14" t="str">
            <v/>
          </cell>
          <cell r="C14">
            <v>10</v>
          </cell>
          <cell r="D14">
            <v>39</v>
          </cell>
          <cell r="E14" t="str">
            <v/>
          </cell>
          <cell r="F14" t="str">
            <v>유치웅</v>
          </cell>
          <cell r="G14">
            <v>4.5659722222222227E-2</v>
          </cell>
          <cell r="H14" t="str">
            <v/>
          </cell>
          <cell r="I14">
            <v>4.5659722222222227E-2</v>
          </cell>
          <cell r="J14" t="str">
            <v>남</v>
          </cell>
          <cell r="K14" t="str">
            <v>옥천군청</v>
          </cell>
          <cell r="L14" t="str">
            <v>옥천군청</v>
          </cell>
          <cell r="Z14">
            <v>7</v>
          </cell>
          <cell r="AA14" t="e">
            <v>#VALUE!</v>
          </cell>
          <cell r="AB14" t="str">
            <v>괴산군청</v>
          </cell>
          <cell r="AC14">
            <v>0.27589120370370374</v>
          </cell>
          <cell r="AD14" t="str">
            <v>7</v>
          </cell>
          <cell r="AE14">
            <v>1</v>
          </cell>
          <cell r="AF14" t="str">
            <v>제천시청(여)</v>
          </cell>
          <cell r="AG14" t="str">
            <v/>
          </cell>
          <cell r="AH14" t="str">
            <v/>
          </cell>
          <cell r="AI14">
            <v>0</v>
          </cell>
        </row>
        <row r="15">
          <cell r="A15">
            <v>8</v>
          </cell>
          <cell r="B15" t="str">
            <v/>
          </cell>
          <cell r="C15">
            <v>11</v>
          </cell>
          <cell r="D15">
            <v>32</v>
          </cell>
          <cell r="E15" t="str">
            <v/>
          </cell>
          <cell r="F15" t="str">
            <v>장신권</v>
          </cell>
          <cell r="G15">
            <v>4.614583333333333E-2</v>
          </cell>
          <cell r="H15" t="str">
            <v/>
          </cell>
          <cell r="I15">
            <v>4.614583333333333E-2</v>
          </cell>
          <cell r="J15" t="str">
            <v>남</v>
          </cell>
          <cell r="K15" t="str">
            <v>국민체육진흥공단</v>
          </cell>
          <cell r="L15" t="str">
            <v>국민체육진흥공단</v>
          </cell>
          <cell r="Z15" t="e">
            <v>#VALUE!</v>
          </cell>
          <cell r="AA15">
            <v>12</v>
          </cell>
          <cell r="AB15" t="str">
            <v>청주시청</v>
          </cell>
          <cell r="AC15" t="str">
            <v/>
          </cell>
          <cell r="AD15" t="str">
            <v/>
          </cell>
          <cell r="AE15">
            <v>0</v>
          </cell>
          <cell r="AF15" t="str">
            <v>괴산군청(여)</v>
          </cell>
          <cell r="AG15">
            <v>0.34974537037037035</v>
          </cell>
          <cell r="AH15" t="str">
            <v>12</v>
          </cell>
          <cell r="AI15">
            <v>1</v>
          </cell>
        </row>
        <row r="16">
          <cell r="A16">
            <v>9</v>
          </cell>
          <cell r="B16" t="str">
            <v/>
          </cell>
          <cell r="C16">
            <v>12</v>
          </cell>
          <cell r="D16">
            <v>22</v>
          </cell>
          <cell r="E16" t="str">
            <v/>
          </cell>
          <cell r="F16" t="str">
            <v>김상훈</v>
          </cell>
          <cell r="G16">
            <v>4.6331018518518514E-2</v>
          </cell>
          <cell r="H16" t="str">
            <v/>
          </cell>
          <cell r="I16">
            <v>4.6331018518518514E-2</v>
          </cell>
          <cell r="J16" t="str">
            <v>남</v>
          </cell>
          <cell r="K16" t="str">
            <v>충주시청</v>
          </cell>
          <cell r="L16" t="str">
            <v>충주시청</v>
          </cell>
          <cell r="Z16">
            <v>1</v>
          </cell>
          <cell r="AA16" t="e">
            <v>#VALUE!</v>
          </cell>
          <cell r="AB16" t="str">
            <v>삼성전자</v>
          </cell>
          <cell r="AC16">
            <v>0.13653935185185184</v>
          </cell>
          <cell r="AD16" t="str">
            <v>1</v>
          </cell>
          <cell r="AE16">
            <v>3</v>
          </cell>
          <cell r="AF16" t="str">
            <v>청주시청(여)</v>
          </cell>
          <cell r="AG16" t="str">
            <v/>
          </cell>
          <cell r="AH16" t="str">
            <v/>
          </cell>
          <cell r="AI16">
            <v>0</v>
          </cell>
        </row>
        <row r="17">
          <cell r="A17">
            <v>10</v>
          </cell>
          <cell r="B17" t="str">
            <v/>
          </cell>
          <cell r="C17">
            <v>13</v>
          </cell>
          <cell r="D17">
            <v>34</v>
          </cell>
          <cell r="E17" t="str">
            <v/>
          </cell>
          <cell r="F17" t="str">
            <v>오진욱</v>
          </cell>
          <cell r="G17">
            <v>4.6435185185185184E-2</v>
          </cell>
          <cell r="H17" t="str">
            <v/>
          </cell>
          <cell r="I17">
            <v>4.6435185185185184E-2</v>
          </cell>
          <cell r="J17" t="str">
            <v>남</v>
          </cell>
          <cell r="K17" t="str">
            <v>국민체육진흥공단</v>
          </cell>
          <cell r="L17" t="str">
            <v>국민체육진흥공단</v>
          </cell>
          <cell r="Z17" t="e">
            <v>#VALUE!</v>
          </cell>
          <cell r="AA17">
            <v>1</v>
          </cell>
          <cell r="AB17" t="str">
            <v>코오롱</v>
          </cell>
          <cell r="AC17" t="str">
            <v/>
          </cell>
          <cell r="AD17" t="str">
            <v/>
          </cell>
          <cell r="AE17">
            <v>0</v>
          </cell>
          <cell r="AF17" t="str">
            <v>삼성전자(여)</v>
          </cell>
          <cell r="AG17">
            <v>0.15509259259259259</v>
          </cell>
          <cell r="AH17" t="str">
            <v>1</v>
          </cell>
          <cell r="AI17">
            <v>3</v>
          </cell>
        </row>
        <row r="18">
          <cell r="A18">
            <v>11</v>
          </cell>
          <cell r="B18" t="str">
            <v/>
          </cell>
          <cell r="C18">
            <v>14</v>
          </cell>
          <cell r="D18">
            <v>33</v>
          </cell>
          <cell r="E18" t="str">
            <v/>
          </cell>
          <cell r="F18" t="str">
            <v>김승민</v>
          </cell>
          <cell r="G18">
            <v>4.6631944444444441E-2</v>
          </cell>
          <cell r="H18" t="str">
            <v/>
          </cell>
          <cell r="I18">
            <v>4.6631944444444441E-2</v>
          </cell>
          <cell r="J18" t="str">
            <v>남</v>
          </cell>
          <cell r="K18" t="str">
            <v>국민체육진흥공단</v>
          </cell>
          <cell r="L18" t="str">
            <v>국민체육진흥공단</v>
          </cell>
          <cell r="Z18" t="e">
            <v>#VALUE!</v>
          </cell>
          <cell r="AA18">
            <v>11</v>
          </cell>
          <cell r="AB18" t="str">
            <v>합천군청</v>
          </cell>
          <cell r="AC18" t="str">
            <v/>
          </cell>
          <cell r="AD18" t="str">
            <v/>
          </cell>
          <cell r="AE18">
            <v>0</v>
          </cell>
          <cell r="AF18" t="str">
            <v>광주광역시청</v>
          </cell>
          <cell r="AG18">
            <v>0.34767361111111106</v>
          </cell>
          <cell r="AH18" t="str">
            <v>11</v>
          </cell>
          <cell r="AI18">
            <v>1</v>
          </cell>
        </row>
        <row r="19">
          <cell r="A19">
            <v>12</v>
          </cell>
          <cell r="B19" t="str">
            <v/>
          </cell>
          <cell r="C19">
            <v>15</v>
          </cell>
          <cell r="D19">
            <v>48</v>
          </cell>
          <cell r="E19" t="str">
            <v/>
          </cell>
          <cell r="F19" t="str">
            <v>이태우</v>
          </cell>
          <cell r="G19">
            <v>4.7268518518518515E-2</v>
          </cell>
          <cell r="H19" t="str">
            <v/>
          </cell>
          <cell r="I19">
            <v>4.7268518518518515E-2</v>
          </cell>
          <cell r="J19" t="str">
            <v>남</v>
          </cell>
          <cell r="K19" t="str">
            <v>제천시청</v>
          </cell>
          <cell r="L19" t="str">
            <v>제천시청</v>
          </cell>
          <cell r="Z19" t="e">
            <v>#VALUE!</v>
          </cell>
          <cell r="AA19">
            <v>7</v>
          </cell>
          <cell r="AC19" t="str">
            <v/>
          </cell>
          <cell r="AD19" t="str">
            <v/>
          </cell>
          <cell r="AE19">
            <v>0</v>
          </cell>
          <cell r="AF19" t="str">
            <v>K-water</v>
          </cell>
          <cell r="AG19">
            <v>0.25701388888888888</v>
          </cell>
          <cell r="AH19" t="str">
            <v>7</v>
          </cell>
          <cell r="AI19">
            <v>2</v>
          </cell>
        </row>
        <row r="20">
          <cell r="A20">
            <v>13</v>
          </cell>
          <cell r="B20" t="str">
            <v/>
          </cell>
          <cell r="C20">
            <v>16</v>
          </cell>
          <cell r="D20">
            <v>30</v>
          </cell>
          <cell r="E20" t="str">
            <v/>
          </cell>
          <cell r="F20" t="str">
            <v>강순</v>
          </cell>
          <cell r="G20">
            <v>4.7280092592592589E-2</v>
          </cell>
          <cell r="H20" t="str">
            <v>삭제</v>
          </cell>
          <cell r="I20" t="str">
            <v/>
          </cell>
          <cell r="J20" t="str">
            <v>남</v>
          </cell>
          <cell r="K20" t="str">
            <v>국민체육진흥공단</v>
          </cell>
          <cell r="L20" t="str">
            <v>삭제됨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F20" t="str">
            <v>합천군청(여)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14</v>
          </cell>
          <cell r="B21" t="str">
            <v/>
          </cell>
          <cell r="C21">
            <v>17</v>
          </cell>
          <cell r="D21">
            <v>40</v>
          </cell>
          <cell r="E21" t="str">
            <v/>
          </cell>
          <cell r="F21" t="str">
            <v>김준수</v>
          </cell>
          <cell r="G21">
            <v>4.7500000000000007E-2</v>
          </cell>
          <cell r="H21" t="str">
            <v/>
          </cell>
          <cell r="I21">
            <v>4.7500000000000007E-2</v>
          </cell>
          <cell r="J21" t="str">
            <v>남</v>
          </cell>
          <cell r="K21" t="str">
            <v>옥천군청</v>
          </cell>
          <cell r="L21" t="str">
            <v>옥천군청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F21" t="str">
            <v>인천시청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15</v>
          </cell>
          <cell r="B22" t="str">
            <v/>
          </cell>
          <cell r="C22">
            <v>18</v>
          </cell>
          <cell r="D22">
            <v>52</v>
          </cell>
          <cell r="E22" t="str">
            <v/>
          </cell>
          <cell r="F22" t="str">
            <v>김규태</v>
          </cell>
          <cell r="G22">
            <v>4.7511574074074074E-2</v>
          </cell>
          <cell r="H22" t="str">
            <v/>
          </cell>
          <cell r="I22">
            <v>4.7511574074074074E-2</v>
          </cell>
          <cell r="J22" t="str">
            <v>남</v>
          </cell>
          <cell r="K22" t="str">
            <v>제천시청</v>
          </cell>
          <cell r="L22" t="str">
            <v>제천시청</v>
          </cell>
          <cell r="Z22" t="e">
            <v>#VALUE!</v>
          </cell>
          <cell r="AA22" t="e">
            <v>#VALUE!</v>
          </cell>
          <cell r="AC22" t="str">
            <v/>
          </cell>
          <cell r="AD22" t="str">
            <v/>
          </cell>
          <cell r="AE22">
            <v>0</v>
          </cell>
          <cell r="AG22" t="str">
            <v/>
          </cell>
          <cell r="AH22" t="str">
            <v/>
          </cell>
          <cell r="AI22">
            <v>0</v>
          </cell>
        </row>
        <row r="23">
          <cell r="A23">
            <v>16</v>
          </cell>
          <cell r="B23" t="str">
            <v/>
          </cell>
          <cell r="C23">
            <v>19</v>
          </cell>
          <cell r="D23">
            <v>51</v>
          </cell>
          <cell r="E23" t="str">
            <v/>
          </cell>
          <cell r="F23" t="str">
            <v>엄상현</v>
          </cell>
          <cell r="G23">
            <v>4.7685185185185185E-2</v>
          </cell>
          <cell r="H23" t="str">
            <v/>
          </cell>
          <cell r="I23">
            <v>4.7685185185185185E-2</v>
          </cell>
          <cell r="J23" t="str">
            <v>남</v>
          </cell>
          <cell r="K23" t="str">
            <v>제천시청</v>
          </cell>
          <cell r="L23" t="str">
            <v>제천시청</v>
          </cell>
          <cell r="Z23" t="e">
            <v>#VALUE!</v>
          </cell>
          <cell r="AA23" t="e">
            <v>#VALUE!</v>
          </cell>
          <cell r="AC23" t="str">
            <v/>
          </cell>
          <cell r="AD23" t="str">
            <v/>
          </cell>
          <cell r="AE23">
            <v>0</v>
          </cell>
          <cell r="AG23" t="str">
            <v/>
          </cell>
          <cell r="AH23" t="str">
            <v/>
          </cell>
          <cell r="AI23">
            <v>0</v>
          </cell>
        </row>
        <row r="24">
          <cell r="A24">
            <v>17</v>
          </cell>
          <cell r="B24" t="str">
            <v/>
          </cell>
          <cell r="C24">
            <v>20</v>
          </cell>
          <cell r="D24">
            <v>38</v>
          </cell>
          <cell r="E24" t="str">
            <v/>
          </cell>
          <cell r="F24" t="str">
            <v>문정기</v>
          </cell>
          <cell r="G24">
            <v>4.8182870370370369E-2</v>
          </cell>
          <cell r="H24" t="str">
            <v/>
          </cell>
          <cell r="I24">
            <v>4.8182870370370369E-2</v>
          </cell>
          <cell r="J24" t="str">
            <v>남</v>
          </cell>
          <cell r="K24" t="str">
            <v>영동군청</v>
          </cell>
          <cell r="L24" t="str">
            <v>영동군청</v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>
            <v>18</v>
          </cell>
          <cell r="B25" t="str">
            <v/>
          </cell>
          <cell r="C25">
            <v>21</v>
          </cell>
          <cell r="D25">
            <v>41</v>
          </cell>
          <cell r="E25" t="str">
            <v/>
          </cell>
          <cell r="F25" t="str">
            <v>김재민</v>
          </cell>
          <cell r="G25">
            <v>4.8194444444444449E-2</v>
          </cell>
          <cell r="H25" t="str">
            <v/>
          </cell>
          <cell r="I25">
            <v>4.8194444444444449E-2</v>
          </cell>
          <cell r="J25" t="str">
            <v>남</v>
          </cell>
          <cell r="K25" t="str">
            <v>옥천군청</v>
          </cell>
          <cell r="L25" t="str">
            <v>옥천군청</v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>
            <v>19</v>
          </cell>
          <cell r="B26" t="str">
            <v/>
          </cell>
          <cell r="C26">
            <v>22</v>
          </cell>
          <cell r="D26">
            <v>43</v>
          </cell>
          <cell r="E26" t="str">
            <v/>
          </cell>
          <cell r="F26" t="str">
            <v>김주안</v>
          </cell>
          <cell r="G26">
            <v>4.8449074074074082E-2</v>
          </cell>
          <cell r="H26" t="str">
            <v>삭제</v>
          </cell>
          <cell r="I26" t="str">
            <v/>
          </cell>
          <cell r="J26" t="str">
            <v>남</v>
          </cell>
          <cell r="K26" t="str">
            <v>옥천군청</v>
          </cell>
          <cell r="L26" t="str">
            <v>삭제됨</v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 t="str">
            <v/>
          </cell>
          <cell r="B27" t="str">
            <v/>
          </cell>
          <cell r="C27">
            <v>23</v>
          </cell>
          <cell r="E27" t="str">
            <v/>
          </cell>
          <cell r="F27" t="str">
            <v/>
          </cell>
          <cell r="G27">
            <v>5.1342592592592586E-2</v>
          </cell>
          <cell r="H27" t="str">
            <v/>
          </cell>
          <cell r="I27">
            <v>5.1342592592592586E-2</v>
          </cell>
          <cell r="J27" t="str">
            <v/>
          </cell>
          <cell r="K27" t="str">
            <v/>
          </cell>
          <cell r="L27" t="str">
            <v/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>
            <v>20</v>
          </cell>
          <cell r="B28" t="str">
            <v/>
          </cell>
          <cell r="C28">
            <v>24</v>
          </cell>
          <cell r="D28">
            <v>37</v>
          </cell>
          <cell r="E28" t="str">
            <v/>
          </cell>
          <cell r="F28" t="str">
            <v>김기현</v>
          </cell>
          <cell r="G28">
            <v>5.1655092592592593E-2</v>
          </cell>
          <cell r="H28" t="str">
            <v/>
          </cell>
          <cell r="I28">
            <v>5.1655092592592593E-2</v>
          </cell>
          <cell r="J28" t="str">
            <v>남</v>
          </cell>
          <cell r="K28" t="str">
            <v>영동군청</v>
          </cell>
          <cell r="L28" t="str">
            <v>영동군청</v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>
            <v>21</v>
          </cell>
          <cell r="B29" t="str">
            <v/>
          </cell>
          <cell r="C29">
            <v>25</v>
          </cell>
          <cell r="D29">
            <v>49</v>
          </cell>
          <cell r="E29" t="str">
            <v/>
          </cell>
          <cell r="F29" t="str">
            <v>허장규</v>
          </cell>
          <cell r="G29">
            <v>5.2430555555555557E-2</v>
          </cell>
          <cell r="H29" t="str">
            <v>삭제</v>
          </cell>
          <cell r="I29" t="str">
            <v/>
          </cell>
          <cell r="J29" t="str">
            <v>남</v>
          </cell>
          <cell r="K29" t="str">
            <v>제천시청</v>
          </cell>
          <cell r="L29" t="str">
            <v>삭제됨</v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>
            <v>22</v>
          </cell>
          <cell r="B30" t="str">
            <v/>
          </cell>
          <cell r="C30">
            <v>26</v>
          </cell>
          <cell r="D30">
            <v>36</v>
          </cell>
          <cell r="E30" t="str">
            <v/>
          </cell>
          <cell r="F30" t="str">
            <v>안재민</v>
          </cell>
          <cell r="G30">
            <v>5.2685185185185189E-2</v>
          </cell>
          <cell r="H30" t="str">
            <v/>
          </cell>
          <cell r="I30">
            <v>5.2685185185185189E-2</v>
          </cell>
          <cell r="J30" t="str">
            <v>남</v>
          </cell>
          <cell r="K30" t="str">
            <v>영동군청</v>
          </cell>
          <cell r="L30" t="str">
            <v>영동군청</v>
          </cell>
        </row>
        <row r="31">
          <cell r="A31" t="str">
            <v/>
          </cell>
          <cell r="B31" t="str">
            <v/>
          </cell>
          <cell r="C31">
            <v>27</v>
          </cell>
          <cell r="E31" t="str">
            <v/>
          </cell>
          <cell r="F31" t="str">
            <v/>
          </cell>
          <cell r="H31" t="str">
            <v/>
          </cell>
          <cell r="I31">
            <v>0</v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/>
          </cell>
          <cell r="B32" t="str">
            <v/>
          </cell>
          <cell r="C32">
            <v>28</v>
          </cell>
          <cell r="E32" t="str">
            <v/>
          </cell>
          <cell r="F32" t="str">
            <v/>
          </cell>
          <cell r="H32" t="str">
            <v/>
          </cell>
          <cell r="I32">
            <v>0</v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/>
          </cell>
          <cell r="B33" t="str">
            <v/>
          </cell>
          <cell r="C33">
            <v>29</v>
          </cell>
          <cell r="E33" t="str">
            <v/>
          </cell>
          <cell r="F33" t="str">
            <v/>
          </cell>
          <cell r="H33" t="str">
            <v/>
          </cell>
          <cell r="I33">
            <v>0</v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/>
          </cell>
          <cell r="B34" t="str">
            <v/>
          </cell>
          <cell r="C34">
            <v>30</v>
          </cell>
          <cell r="E34" t="str">
            <v/>
          </cell>
          <cell r="F34" t="str">
            <v/>
          </cell>
          <cell r="H34" t="str">
            <v/>
          </cell>
          <cell r="I34">
            <v>0</v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/>
          </cell>
          <cell r="B35">
            <v>1</v>
          </cell>
          <cell r="C35">
            <v>31</v>
          </cell>
          <cell r="D35">
            <v>145</v>
          </cell>
          <cell r="E35" t="str">
            <v/>
          </cell>
          <cell r="F35" t="str">
            <v>김성은</v>
          </cell>
          <cell r="G35">
            <v>5.1006944444444445E-2</v>
          </cell>
          <cell r="H35" t="str">
            <v/>
          </cell>
          <cell r="I35">
            <v>5.1006944444444445E-2</v>
          </cell>
          <cell r="J35" t="str">
            <v>여</v>
          </cell>
          <cell r="K35" t="str">
            <v>삼성전자(여)</v>
          </cell>
          <cell r="L35" t="str">
            <v>삼성전자(여)</v>
          </cell>
        </row>
        <row r="36">
          <cell r="A36" t="str">
            <v/>
          </cell>
          <cell r="B36">
            <v>2</v>
          </cell>
          <cell r="C36">
            <v>32</v>
          </cell>
          <cell r="D36">
            <v>112</v>
          </cell>
          <cell r="E36" t="str">
            <v/>
          </cell>
          <cell r="F36" t="str">
            <v>오달님</v>
          </cell>
          <cell r="G36">
            <v>5.185185185185185E-2</v>
          </cell>
          <cell r="H36" t="str">
            <v/>
          </cell>
          <cell r="I36">
            <v>5.185185185185185E-2</v>
          </cell>
          <cell r="J36" t="str">
            <v>여</v>
          </cell>
          <cell r="K36" t="str">
            <v>부천시청</v>
          </cell>
          <cell r="L36" t="str">
            <v>부천시청</v>
          </cell>
        </row>
        <row r="37">
          <cell r="A37" t="str">
            <v/>
          </cell>
          <cell r="B37">
            <v>3</v>
          </cell>
          <cell r="C37">
            <v>33</v>
          </cell>
          <cell r="D37">
            <v>147</v>
          </cell>
          <cell r="E37" t="str">
            <v/>
          </cell>
          <cell r="F37" t="str">
            <v>이숙정</v>
          </cell>
          <cell r="G37">
            <v>5.1944444444444439E-2</v>
          </cell>
          <cell r="H37" t="str">
            <v/>
          </cell>
          <cell r="I37">
            <v>5.1944444444444439E-2</v>
          </cell>
          <cell r="J37" t="str">
            <v>여</v>
          </cell>
          <cell r="K37" t="str">
            <v>삼성전자(여)</v>
          </cell>
          <cell r="L37" t="str">
            <v>삼성전자(여)</v>
          </cell>
        </row>
        <row r="38">
          <cell r="A38" t="str">
            <v/>
          </cell>
          <cell r="B38">
            <v>4</v>
          </cell>
          <cell r="C38">
            <v>34</v>
          </cell>
          <cell r="D38">
            <v>146</v>
          </cell>
          <cell r="E38" t="str">
            <v/>
          </cell>
          <cell r="F38" t="str">
            <v>염고은</v>
          </cell>
          <cell r="G38">
            <v>5.2141203703703703E-2</v>
          </cell>
          <cell r="H38" t="str">
            <v/>
          </cell>
          <cell r="I38">
            <v>5.2141203703703703E-2</v>
          </cell>
          <cell r="J38" t="str">
            <v>여</v>
          </cell>
          <cell r="K38" t="str">
            <v>삼성전자(여)</v>
          </cell>
          <cell r="L38" t="str">
            <v>삼성전자(여)</v>
          </cell>
        </row>
        <row r="39">
          <cell r="A39" t="str">
            <v/>
          </cell>
          <cell r="B39">
            <v>5</v>
          </cell>
          <cell r="C39">
            <v>35</v>
          </cell>
          <cell r="D39">
            <v>129</v>
          </cell>
          <cell r="E39" t="str">
            <v/>
          </cell>
          <cell r="F39" t="str">
            <v>정형선</v>
          </cell>
          <cell r="G39">
            <v>5.2777777777777778E-2</v>
          </cell>
          <cell r="H39" t="str">
            <v/>
          </cell>
          <cell r="I39">
            <v>5.2777777777777778E-2</v>
          </cell>
          <cell r="J39" t="str">
            <v>여</v>
          </cell>
          <cell r="K39" t="str">
            <v>영동군청(여)</v>
          </cell>
          <cell r="L39" t="str">
            <v>영동군청(여)</v>
          </cell>
        </row>
        <row r="40">
          <cell r="A40" t="str">
            <v/>
          </cell>
          <cell r="B40">
            <v>6</v>
          </cell>
          <cell r="C40">
            <v>36</v>
          </cell>
          <cell r="D40">
            <v>106</v>
          </cell>
          <cell r="E40" t="str">
            <v/>
          </cell>
          <cell r="F40" t="str">
            <v>임경희</v>
          </cell>
          <cell r="G40">
            <v>5.3090277777777778E-2</v>
          </cell>
          <cell r="H40" t="str">
            <v/>
          </cell>
          <cell r="I40">
            <v>5.3090277777777778E-2</v>
          </cell>
          <cell r="J40" t="str">
            <v>여</v>
          </cell>
          <cell r="K40" t="str">
            <v>구미시청(여)</v>
          </cell>
          <cell r="L40" t="str">
            <v>구미시청(여)</v>
          </cell>
        </row>
        <row r="41">
          <cell r="A41" t="str">
            <v/>
          </cell>
          <cell r="B41">
            <v>7</v>
          </cell>
          <cell r="C41">
            <v>37</v>
          </cell>
          <cell r="D41">
            <v>118</v>
          </cell>
          <cell r="E41" t="str">
            <v/>
          </cell>
          <cell r="F41" t="str">
            <v>임예진</v>
          </cell>
          <cell r="G41">
            <v>5.3124999999999999E-2</v>
          </cell>
          <cell r="H41" t="str">
            <v/>
          </cell>
          <cell r="I41">
            <v>5.3124999999999999E-2</v>
          </cell>
          <cell r="J41" t="str">
            <v>여</v>
          </cell>
          <cell r="K41" t="str">
            <v>경기도청</v>
          </cell>
          <cell r="L41" t="str">
            <v>경기도청</v>
          </cell>
        </row>
        <row r="42">
          <cell r="A42" t="str">
            <v/>
          </cell>
          <cell r="B42">
            <v>8</v>
          </cell>
          <cell r="C42">
            <v>38</v>
          </cell>
          <cell r="D42">
            <v>101</v>
          </cell>
          <cell r="E42" t="str">
            <v/>
          </cell>
          <cell r="F42" t="str">
            <v>안슬기</v>
          </cell>
          <cell r="G42">
            <v>5.31712962962963E-2</v>
          </cell>
          <cell r="H42" t="str">
            <v/>
          </cell>
          <cell r="I42">
            <v>5.31712962962963E-2</v>
          </cell>
          <cell r="J42" t="str">
            <v>여</v>
          </cell>
          <cell r="K42" t="str">
            <v>SH공사</v>
          </cell>
          <cell r="L42" t="str">
            <v>SH공사</v>
          </cell>
        </row>
        <row r="43">
          <cell r="A43" t="str">
            <v/>
          </cell>
          <cell r="B43">
            <v>9</v>
          </cell>
          <cell r="C43">
            <v>39</v>
          </cell>
          <cell r="D43">
            <v>122</v>
          </cell>
          <cell r="E43" t="str">
            <v/>
          </cell>
          <cell r="F43" t="str">
            <v>장은영</v>
          </cell>
          <cell r="G43">
            <v>5.3668981481481477E-2</v>
          </cell>
          <cell r="H43" t="str">
            <v/>
          </cell>
          <cell r="I43">
            <v>5.3668981481481477E-2</v>
          </cell>
          <cell r="J43" t="str">
            <v>여</v>
          </cell>
          <cell r="K43" t="str">
            <v>충주시청(여)</v>
          </cell>
          <cell r="L43" t="str">
            <v>충주시청(여)</v>
          </cell>
        </row>
        <row r="44">
          <cell r="A44" t="str">
            <v/>
          </cell>
          <cell r="B44">
            <v>10</v>
          </cell>
          <cell r="C44">
            <v>40</v>
          </cell>
          <cell r="D44">
            <v>148</v>
          </cell>
          <cell r="E44" t="str">
            <v/>
          </cell>
          <cell r="F44" t="str">
            <v>현서용</v>
          </cell>
          <cell r="G44">
            <v>5.3969907407407404E-2</v>
          </cell>
          <cell r="H44" t="str">
            <v>삭제</v>
          </cell>
          <cell r="I44" t="str">
            <v/>
          </cell>
          <cell r="J44" t="str">
            <v>여</v>
          </cell>
          <cell r="K44" t="str">
            <v>삼성전자(여)</v>
          </cell>
          <cell r="L44" t="str">
            <v>삭제됨</v>
          </cell>
        </row>
        <row r="45">
          <cell r="A45" t="str">
            <v/>
          </cell>
          <cell r="B45">
            <v>11</v>
          </cell>
          <cell r="C45">
            <v>41</v>
          </cell>
          <cell r="D45">
            <v>151</v>
          </cell>
          <cell r="E45" t="str">
            <v/>
          </cell>
          <cell r="F45" t="str">
            <v>하정희</v>
          </cell>
          <cell r="G45">
            <v>5.409722222222222E-2</v>
          </cell>
          <cell r="H45" t="str">
            <v/>
          </cell>
          <cell r="I45">
            <v>5.409722222222222E-2</v>
          </cell>
          <cell r="J45" t="str">
            <v>여</v>
          </cell>
          <cell r="K45" t="str">
            <v>K-water</v>
          </cell>
          <cell r="L45" t="str">
            <v>K-water</v>
          </cell>
        </row>
        <row r="46">
          <cell r="A46" t="str">
            <v/>
          </cell>
          <cell r="B46">
            <v>12</v>
          </cell>
          <cell r="C46">
            <v>42</v>
          </cell>
          <cell r="D46">
            <v>135</v>
          </cell>
          <cell r="E46" t="str">
            <v/>
          </cell>
          <cell r="F46" t="str">
            <v>박정숙</v>
          </cell>
          <cell r="G46">
            <v>5.4224537037037036E-2</v>
          </cell>
          <cell r="H46" t="str">
            <v/>
          </cell>
          <cell r="I46">
            <v>5.4224537037037036E-2</v>
          </cell>
          <cell r="J46" t="str">
            <v>여</v>
          </cell>
          <cell r="K46" t="str">
            <v>옥천군청(여)</v>
          </cell>
          <cell r="L46" t="str">
            <v>옥천군청(여)</v>
          </cell>
        </row>
        <row r="47">
          <cell r="A47" t="str">
            <v/>
          </cell>
          <cell r="B47">
            <v>13</v>
          </cell>
          <cell r="C47">
            <v>43</v>
          </cell>
          <cell r="D47">
            <v>114</v>
          </cell>
          <cell r="E47" t="str">
            <v/>
          </cell>
          <cell r="F47" t="str">
            <v>최경희</v>
          </cell>
          <cell r="G47">
            <v>5.451388888888889E-2</v>
          </cell>
          <cell r="H47" t="str">
            <v/>
          </cell>
          <cell r="I47">
            <v>5.451388888888889E-2</v>
          </cell>
          <cell r="J47" t="str">
            <v>여</v>
          </cell>
          <cell r="K47" t="str">
            <v>경기도청</v>
          </cell>
          <cell r="L47" t="str">
            <v>경기도청</v>
          </cell>
        </row>
        <row r="48">
          <cell r="A48" t="str">
            <v/>
          </cell>
          <cell r="B48">
            <v>14</v>
          </cell>
          <cell r="C48">
            <v>44</v>
          </cell>
          <cell r="D48">
            <v>132</v>
          </cell>
          <cell r="E48" t="str">
            <v/>
          </cell>
          <cell r="F48" t="str">
            <v>김수진</v>
          </cell>
          <cell r="G48">
            <v>5.4525462962962963E-2</v>
          </cell>
          <cell r="H48" t="str">
            <v/>
          </cell>
          <cell r="I48">
            <v>5.4525462962962963E-2</v>
          </cell>
          <cell r="J48" t="str">
            <v>여</v>
          </cell>
          <cell r="K48" t="str">
            <v>경주시청</v>
          </cell>
          <cell r="L48" t="str">
            <v>경주시청</v>
          </cell>
        </row>
        <row r="49">
          <cell r="A49" t="str">
            <v/>
          </cell>
          <cell r="B49">
            <v>15</v>
          </cell>
          <cell r="C49">
            <v>45</v>
          </cell>
          <cell r="D49">
            <v>111</v>
          </cell>
          <cell r="E49" t="str">
            <v/>
          </cell>
          <cell r="F49" t="str">
            <v>손유나</v>
          </cell>
          <cell r="G49">
            <v>5.4895833333333331E-2</v>
          </cell>
          <cell r="H49" t="str">
            <v/>
          </cell>
          <cell r="I49">
            <v>5.4895833333333331E-2</v>
          </cell>
          <cell r="J49" t="str">
            <v>여</v>
          </cell>
          <cell r="K49" t="str">
            <v>부천시청</v>
          </cell>
          <cell r="L49" t="str">
            <v>부천시청</v>
          </cell>
        </row>
        <row r="50">
          <cell r="A50" t="str">
            <v/>
          </cell>
          <cell r="B50">
            <v>16</v>
          </cell>
          <cell r="C50">
            <v>46</v>
          </cell>
          <cell r="D50">
            <v>133</v>
          </cell>
          <cell r="E50" t="str">
            <v/>
          </cell>
          <cell r="F50" t="str">
            <v>박명여</v>
          </cell>
          <cell r="G50">
            <v>5.5243055555555559E-2</v>
          </cell>
          <cell r="H50" t="str">
            <v/>
          </cell>
          <cell r="I50">
            <v>5.5243055555555559E-2</v>
          </cell>
          <cell r="J50" t="str">
            <v>여</v>
          </cell>
          <cell r="K50" t="str">
            <v>경주시청</v>
          </cell>
          <cell r="L50" t="str">
            <v>경주시청</v>
          </cell>
        </row>
        <row r="51">
          <cell r="A51" t="str">
            <v/>
          </cell>
          <cell r="B51">
            <v>17</v>
          </cell>
          <cell r="C51">
            <v>47</v>
          </cell>
          <cell r="D51">
            <v>149</v>
          </cell>
          <cell r="E51" t="str">
            <v/>
          </cell>
          <cell r="F51" t="str">
            <v>김은미</v>
          </cell>
          <cell r="G51">
            <v>5.5497685185185185E-2</v>
          </cell>
          <cell r="H51" t="str">
            <v/>
          </cell>
          <cell r="I51">
            <v>5.5497685185185185E-2</v>
          </cell>
          <cell r="J51" t="str">
            <v>여</v>
          </cell>
          <cell r="K51" t="str">
            <v>광주광역시청</v>
          </cell>
          <cell r="L51" t="str">
            <v>광주광역시청</v>
          </cell>
        </row>
        <row r="52">
          <cell r="A52" t="str">
            <v/>
          </cell>
          <cell r="B52">
            <v>18</v>
          </cell>
          <cell r="C52">
            <v>48</v>
          </cell>
          <cell r="D52">
            <v>136</v>
          </cell>
          <cell r="E52" t="str">
            <v/>
          </cell>
          <cell r="F52" t="str">
            <v>강혜림</v>
          </cell>
          <cell r="G52">
            <v>5.5509259259259258E-2</v>
          </cell>
          <cell r="H52" t="str">
            <v/>
          </cell>
          <cell r="I52">
            <v>5.5509259259259258E-2</v>
          </cell>
          <cell r="J52" t="str">
            <v>여</v>
          </cell>
          <cell r="K52" t="str">
            <v>옥천군청(여)</v>
          </cell>
          <cell r="L52" t="str">
            <v>옥천군청(여)</v>
          </cell>
        </row>
        <row r="53">
          <cell r="A53" t="str">
            <v/>
          </cell>
          <cell r="B53">
            <v>19</v>
          </cell>
          <cell r="C53">
            <v>49</v>
          </cell>
          <cell r="D53">
            <v>120</v>
          </cell>
          <cell r="E53" t="str">
            <v/>
          </cell>
          <cell r="F53" t="str">
            <v>이다슬</v>
          </cell>
          <cell r="G53">
            <v>5.5833333333333325E-2</v>
          </cell>
          <cell r="H53" t="str">
            <v/>
          </cell>
          <cell r="I53">
            <v>5.5833333333333325E-2</v>
          </cell>
          <cell r="J53" t="str">
            <v>여</v>
          </cell>
          <cell r="K53" t="str">
            <v>경기도청</v>
          </cell>
          <cell r="L53" t="str">
            <v>경기도청</v>
          </cell>
        </row>
        <row r="54">
          <cell r="A54" t="str">
            <v/>
          </cell>
          <cell r="B54">
            <v>20</v>
          </cell>
          <cell r="C54">
            <v>50</v>
          </cell>
          <cell r="D54">
            <v>105</v>
          </cell>
          <cell r="E54" t="str">
            <v/>
          </cell>
          <cell r="F54" t="str">
            <v>박호선</v>
          </cell>
          <cell r="G54">
            <v>5.6238425925925928E-2</v>
          </cell>
          <cell r="H54" t="str">
            <v/>
          </cell>
          <cell r="I54">
            <v>5.6238425925925928E-2</v>
          </cell>
          <cell r="J54" t="str">
            <v>여</v>
          </cell>
          <cell r="K54" t="str">
            <v>구미시청(여)</v>
          </cell>
          <cell r="L54" t="str">
            <v>구미시청(여)</v>
          </cell>
        </row>
        <row r="55">
          <cell r="A55" t="str">
            <v/>
          </cell>
          <cell r="B55">
            <v>21</v>
          </cell>
          <cell r="C55">
            <v>51</v>
          </cell>
          <cell r="D55">
            <v>113</v>
          </cell>
          <cell r="E55" t="str">
            <v/>
          </cell>
          <cell r="F55" t="str">
            <v>강은서</v>
          </cell>
          <cell r="G55">
            <v>5.6574074074074075E-2</v>
          </cell>
          <cell r="H55" t="str">
            <v/>
          </cell>
          <cell r="I55">
            <v>5.6574074074074075E-2</v>
          </cell>
          <cell r="J55" t="str">
            <v>여</v>
          </cell>
          <cell r="K55" t="str">
            <v>부천시청</v>
          </cell>
          <cell r="L55" t="str">
            <v>부천시청</v>
          </cell>
        </row>
        <row r="56">
          <cell r="A56" t="str">
            <v/>
          </cell>
          <cell r="B56">
            <v>22</v>
          </cell>
          <cell r="C56">
            <v>52</v>
          </cell>
          <cell r="D56">
            <v>150</v>
          </cell>
          <cell r="E56" t="str">
            <v/>
          </cell>
          <cell r="F56" t="str">
            <v>박유진</v>
          </cell>
          <cell r="G56">
            <v>5.6828703703703708E-2</v>
          </cell>
          <cell r="H56" t="str">
            <v/>
          </cell>
          <cell r="I56">
            <v>5.6828703703703708E-2</v>
          </cell>
          <cell r="J56" t="str">
            <v>여</v>
          </cell>
          <cell r="K56" t="str">
            <v>K-water</v>
          </cell>
          <cell r="L56" t="str">
            <v>K-water</v>
          </cell>
        </row>
        <row r="57">
          <cell r="A57" t="str">
            <v/>
          </cell>
          <cell r="B57">
            <v>23</v>
          </cell>
          <cell r="C57">
            <v>53</v>
          </cell>
          <cell r="D57">
            <v>119</v>
          </cell>
          <cell r="E57" t="str">
            <v/>
          </cell>
          <cell r="F57" t="str">
            <v>김지민</v>
          </cell>
          <cell r="G57">
            <v>5.7048611111111112E-2</v>
          </cell>
          <cell r="H57" t="str">
            <v>삭제</v>
          </cell>
          <cell r="I57" t="str">
            <v/>
          </cell>
          <cell r="J57" t="str">
            <v>여</v>
          </cell>
          <cell r="K57" t="str">
            <v>경기도청</v>
          </cell>
          <cell r="L57" t="str">
            <v>삭제됨</v>
          </cell>
        </row>
        <row r="58">
          <cell r="A58" t="str">
            <v/>
          </cell>
          <cell r="B58">
            <v>24</v>
          </cell>
          <cell r="C58">
            <v>54</v>
          </cell>
          <cell r="D58">
            <v>115</v>
          </cell>
          <cell r="E58" t="str">
            <v/>
          </cell>
          <cell r="F58" t="str">
            <v>성산아</v>
          </cell>
          <cell r="G58">
            <v>5.7326388888888892E-2</v>
          </cell>
          <cell r="H58" t="str">
            <v>삭제</v>
          </cell>
          <cell r="I58" t="str">
            <v/>
          </cell>
          <cell r="J58" t="str">
            <v>여</v>
          </cell>
          <cell r="K58" t="str">
            <v>경기도청</v>
          </cell>
          <cell r="L58" t="str">
            <v>삭제됨</v>
          </cell>
        </row>
        <row r="59">
          <cell r="A59" t="str">
            <v/>
          </cell>
          <cell r="B59">
            <v>25</v>
          </cell>
          <cell r="C59">
            <v>55</v>
          </cell>
          <cell r="D59">
            <v>140</v>
          </cell>
          <cell r="E59" t="str">
            <v/>
          </cell>
          <cell r="F59" t="str">
            <v>이소희</v>
          </cell>
          <cell r="G59">
            <v>5.7569444444444444E-2</v>
          </cell>
          <cell r="H59" t="str">
            <v/>
          </cell>
          <cell r="I59">
            <v>5.7569444444444444E-2</v>
          </cell>
          <cell r="J59" t="str">
            <v>여</v>
          </cell>
          <cell r="K59" t="str">
            <v>괴산군청(여)</v>
          </cell>
          <cell r="L59" t="str">
            <v>괴산군청(여)</v>
          </cell>
        </row>
        <row r="60">
          <cell r="A60" t="str">
            <v/>
          </cell>
          <cell r="B60">
            <v>26</v>
          </cell>
          <cell r="C60">
            <v>56</v>
          </cell>
          <cell r="D60">
            <v>107</v>
          </cell>
          <cell r="E60" t="str">
            <v/>
          </cell>
          <cell r="F60" t="str">
            <v>진나리</v>
          </cell>
          <cell r="G60">
            <v>5.8495370370370371E-2</v>
          </cell>
          <cell r="H60" t="str">
            <v/>
          </cell>
          <cell r="I60">
            <v>5.8495370370370371E-2</v>
          </cell>
          <cell r="J60" t="str">
            <v>여</v>
          </cell>
          <cell r="K60" t="str">
            <v>구미시청(여)</v>
          </cell>
          <cell r="L60" t="str">
            <v>구미시청(여)</v>
          </cell>
        </row>
        <row r="61">
          <cell r="A61" t="str">
            <v/>
          </cell>
          <cell r="B61">
            <v>27</v>
          </cell>
          <cell r="C61">
            <v>57</v>
          </cell>
          <cell r="D61">
            <v>110</v>
          </cell>
          <cell r="E61" t="str">
            <v/>
          </cell>
          <cell r="F61" t="str">
            <v>김은영</v>
          </cell>
          <cell r="G61">
            <v>5.8553240740740746E-2</v>
          </cell>
          <cell r="H61" t="str">
            <v>삭제</v>
          </cell>
          <cell r="I61" t="str">
            <v/>
          </cell>
          <cell r="J61" t="str">
            <v>여</v>
          </cell>
          <cell r="K61" t="str">
            <v>부천시청</v>
          </cell>
          <cell r="L61" t="str">
            <v>삭제됨</v>
          </cell>
        </row>
        <row r="62">
          <cell r="A62" t="str">
            <v/>
          </cell>
          <cell r="B62">
            <v>28</v>
          </cell>
          <cell r="C62">
            <v>58</v>
          </cell>
          <cell r="D62">
            <v>131</v>
          </cell>
          <cell r="E62" t="str">
            <v/>
          </cell>
          <cell r="F62" t="str">
            <v>강현지</v>
          </cell>
          <cell r="G62">
            <v>5.9965277777777777E-2</v>
          </cell>
          <cell r="H62" t="str">
            <v/>
          </cell>
          <cell r="I62">
            <v>5.9965277777777777E-2</v>
          </cell>
          <cell r="J62" t="str">
            <v>여</v>
          </cell>
          <cell r="K62" t="str">
            <v>경주시청</v>
          </cell>
          <cell r="L62" t="str">
            <v>경주시청</v>
          </cell>
        </row>
        <row r="63">
          <cell r="A63" t="str">
            <v/>
          </cell>
          <cell r="B63">
            <v>29</v>
          </cell>
          <cell r="C63">
            <v>59</v>
          </cell>
          <cell r="D63">
            <v>121</v>
          </cell>
          <cell r="E63" t="str">
            <v/>
          </cell>
          <cell r="F63" t="str">
            <v>김영신</v>
          </cell>
          <cell r="G63">
            <v>5.9976851851851858E-2</v>
          </cell>
          <cell r="H63" t="str">
            <v>삭제</v>
          </cell>
          <cell r="I63" t="str">
            <v/>
          </cell>
          <cell r="J63" t="str">
            <v>여</v>
          </cell>
          <cell r="K63" t="str">
            <v>경기도청</v>
          </cell>
          <cell r="L63" t="str">
            <v>삭제됨</v>
          </cell>
        </row>
        <row r="64">
          <cell r="A64" t="str">
            <v/>
          </cell>
          <cell r="B64">
            <v>30</v>
          </cell>
          <cell r="C64">
            <v>60</v>
          </cell>
          <cell r="D64">
            <v>137</v>
          </cell>
          <cell r="E64" t="str">
            <v/>
          </cell>
          <cell r="F64" t="str">
            <v>김혜진</v>
          </cell>
          <cell r="G64">
            <v>6.0578703703703697E-2</v>
          </cell>
          <cell r="H64" t="str">
            <v/>
          </cell>
          <cell r="I64">
            <v>6.0578703703703697E-2</v>
          </cell>
          <cell r="J64" t="str">
            <v>여</v>
          </cell>
          <cell r="K64" t="str">
            <v>옥천군청(여)</v>
          </cell>
          <cell r="L64" t="str">
            <v>옥천군청(여)</v>
          </cell>
        </row>
        <row r="65">
          <cell r="A65" t="str">
            <v/>
          </cell>
          <cell r="B65">
            <v>31</v>
          </cell>
          <cell r="C65">
            <v>61</v>
          </cell>
          <cell r="D65">
            <v>108</v>
          </cell>
          <cell r="E65" t="str">
            <v/>
          </cell>
          <cell r="F65" t="str">
            <v>심혜정</v>
          </cell>
          <cell r="G65">
            <v>6.2754629629629632E-2</v>
          </cell>
          <cell r="H65" t="str">
            <v>삭제</v>
          </cell>
          <cell r="I65" t="str">
            <v/>
          </cell>
          <cell r="J65" t="str">
            <v>여</v>
          </cell>
          <cell r="K65" t="str">
            <v>구미시청(여)</v>
          </cell>
          <cell r="L65" t="str">
            <v>삭제됨</v>
          </cell>
        </row>
        <row r="66">
          <cell r="A66" t="str">
            <v/>
          </cell>
          <cell r="B66" t="str">
            <v/>
          </cell>
          <cell r="C66">
            <v>62</v>
          </cell>
          <cell r="E66" t="str">
            <v/>
          </cell>
          <cell r="F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>
            <v>94</v>
          </cell>
          <cell r="E98" t="str">
            <v/>
          </cell>
          <cell r="F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>
            <v>95</v>
          </cell>
          <cell r="E99" t="str">
            <v/>
          </cell>
          <cell r="F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>
            <v>96</v>
          </cell>
          <cell r="E100" t="str">
            <v/>
          </cell>
          <cell r="F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>
            <v>97</v>
          </cell>
          <cell r="E101" t="str">
            <v/>
          </cell>
          <cell r="F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>
            <v>98</v>
          </cell>
          <cell r="E102" t="str">
            <v/>
          </cell>
          <cell r="F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6">
          <cell r="B6" t="str">
            <v>삼성전자</v>
          </cell>
          <cell r="C6">
            <v>0.13653935185185184</v>
          </cell>
        </row>
        <row r="7">
          <cell r="B7" t="str">
            <v>국민체육진흥공단</v>
          </cell>
          <cell r="C7">
            <v>0.13921296296296296</v>
          </cell>
        </row>
        <row r="8">
          <cell r="B8" t="str">
            <v>옥천군청</v>
          </cell>
          <cell r="C8">
            <v>0.1413541666666667</v>
          </cell>
        </row>
        <row r="9">
          <cell r="B9" t="str">
            <v>제천시청</v>
          </cell>
          <cell r="C9">
            <v>0.14246527777777779</v>
          </cell>
        </row>
        <row r="10">
          <cell r="B10" t="str">
            <v>영동군청</v>
          </cell>
          <cell r="C10">
            <v>0.15252314814814816</v>
          </cell>
        </row>
        <row r="15">
          <cell r="B15" t="str">
            <v>삼성전자(여)</v>
          </cell>
          <cell r="C15">
            <v>0.15509259259259259</v>
          </cell>
        </row>
        <row r="16">
          <cell r="B16" t="str">
            <v>부천시청</v>
          </cell>
          <cell r="C16">
            <v>0.16332175925925926</v>
          </cell>
        </row>
        <row r="17">
          <cell r="B17" t="str">
            <v>경기도청</v>
          </cell>
          <cell r="C17">
            <v>0.16347222222222221</v>
          </cell>
        </row>
        <row r="18">
          <cell r="B18" t="str">
            <v>구미시청(여)</v>
          </cell>
          <cell r="C18">
            <v>0.16782407407407407</v>
          </cell>
        </row>
        <row r="19">
          <cell r="B19" t="str">
            <v>경주시청</v>
          </cell>
          <cell r="C19">
            <v>0.16973379629629629</v>
          </cell>
        </row>
        <row r="20">
          <cell r="B20" t="str">
            <v>옥천군청(여)</v>
          </cell>
          <cell r="C20">
            <v>0.17031249999999998</v>
          </cell>
        </row>
        <row r="24">
          <cell r="B24" t="str">
            <v>김영진</v>
          </cell>
          <cell r="C24" t="str">
            <v>삼성전자</v>
          </cell>
          <cell r="D24">
            <v>4.5462962962962962E-2</v>
          </cell>
        </row>
        <row r="25">
          <cell r="B25" t="str">
            <v>김지호</v>
          </cell>
          <cell r="C25" t="str">
            <v>고양시청</v>
          </cell>
          <cell r="D25">
            <v>4.5474537037037042E-2</v>
          </cell>
        </row>
        <row r="26">
          <cell r="B26" t="str">
            <v>성지훈</v>
          </cell>
          <cell r="C26" t="str">
            <v>고양시청</v>
          </cell>
          <cell r="D26">
            <v>4.5509259259259256E-2</v>
          </cell>
        </row>
        <row r="27">
          <cell r="B27" t="str">
            <v>김성하</v>
          </cell>
          <cell r="C27" t="str">
            <v>괴산군청</v>
          </cell>
          <cell r="D27">
            <v>4.5520833333333337E-2</v>
          </cell>
        </row>
        <row r="28">
          <cell r="B28" t="str">
            <v>이영욱</v>
          </cell>
          <cell r="C28" t="str">
            <v>삼성전자</v>
          </cell>
          <cell r="D28">
            <v>4.553240740740741E-2</v>
          </cell>
        </row>
        <row r="29">
          <cell r="B29" t="str">
            <v>김민</v>
          </cell>
          <cell r="C29" t="str">
            <v>삼성전자</v>
          </cell>
          <cell r="D29">
            <v>4.5543981481481477E-2</v>
          </cell>
        </row>
        <row r="33">
          <cell r="B33" t="str">
            <v>김성은</v>
          </cell>
          <cell r="C33" t="str">
            <v>삼성전자(여)</v>
          </cell>
          <cell r="D33">
            <v>5.1006944444444445E-2</v>
          </cell>
        </row>
        <row r="34">
          <cell r="B34" t="str">
            <v>오달님</v>
          </cell>
          <cell r="C34" t="str">
            <v>부천시청</v>
          </cell>
          <cell r="D34">
            <v>5.185185185185185E-2</v>
          </cell>
        </row>
        <row r="35">
          <cell r="B35" t="str">
            <v>이숙정</v>
          </cell>
          <cell r="C35" t="str">
            <v>삼성전자(여)</v>
          </cell>
          <cell r="D35">
            <v>5.1944444444444439E-2</v>
          </cell>
        </row>
        <row r="36">
          <cell r="B36" t="str">
            <v>염고은</v>
          </cell>
          <cell r="C36" t="str">
            <v>삼성전자(여)</v>
          </cell>
          <cell r="D36">
            <v>5.2141203703703703E-2</v>
          </cell>
        </row>
        <row r="37">
          <cell r="B37" t="str">
            <v>정형선</v>
          </cell>
          <cell r="C37" t="str">
            <v>영동군청(여)</v>
          </cell>
          <cell r="D37">
            <v>5.2777777777777778E-2</v>
          </cell>
        </row>
        <row r="38">
          <cell r="B38" t="str">
            <v>임경희</v>
          </cell>
          <cell r="C38" t="str">
            <v>구미시청(여)</v>
          </cell>
          <cell r="D38">
            <v>5.3090277777777778E-2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tabSelected="1" view="pageBreakPreview" zoomScale="80" zoomScaleSheetLayoutView="80" workbookViewId="0">
      <selection activeCell="L52" sqref="L52"/>
    </sheetView>
  </sheetViews>
  <sheetFormatPr defaultRowHeight="16.5"/>
  <cols>
    <col min="1" max="1" width="4.875" style="2" customWidth="1"/>
    <col min="2" max="3" width="5.125" style="2" customWidth="1"/>
    <col min="4" max="4" width="7.625" style="2" customWidth="1"/>
    <col min="5" max="5" width="7" style="2" customWidth="1"/>
    <col min="6" max="6" width="6" style="2" customWidth="1"/>
    <col min="7" max="7" width="4.625" style="2" customWidth="1"/>
    <col min="8" max="8" width="5.375" style="2" customWidth="1"/>
    <col min="9" max="9" width="2.75" style="2" customWidth="1"/>
    <col min="10" max="10" width="4.875" style="2" customWidth="1"/>
    <col min="11" max="12" width="5.125" style="2" customWidth="1"/>
    <col min="13" max="13" width="7.625" style="2" customWidth="1"/>
    <col min="14" max="14" width="7" style="2" customWidth="1"/>
    <col min="15" max="15" width="6" style="2" customWidth="1"/>
    <col min="16" max="16" width="4.625" style="2" customWidth="1"/>
    <col min="17" max="17" width="5.375" style="2" customWidth="1"/>
    <col min="18" max="18" width="5.625" style="2" customWidth="1"/>
    <col min="19" max="16384" width="9" style="2"/>
  </cols>
  <sheetData>
    <row r="1" spans="1:18" ht="34.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</v>
      </c>
      <c r="N3" s="4"/>
      <c r="O3" s="4"/>
      <c r="P3" s="4"/>
      <c r="Q3" s="3"/>
      <c r="R3" s="3"/>
    </row>
    <row r="4" spans="1:18" ht="22.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 t="s">
        <v>3</v>
      </c>
      <c r="K4" s="4"/>
      <c r="L4" s="4"/>
      <c r="M4" s="4"/>
      <c r="N4" s="4"/>
      <c r="O4" s="4"/>
      <c r="P4" s="4"/>
      <c r="Q4" s="4"/>
      <c r="R4" s="4"/>
    </row>
    <row r="5" spans="1:18" ht="7.5" customHeight="1"/>
    <row r="6" spans="1:18" ht="31.5" customHeight="1" thickBot="1">
      <c r="A6" s="5" t="s">
        <v>4</v>
      </c>
      <c r="B6" s="70" t="s">
        <v>5</v>
      </c>
      <c r="C6" s="71"/>
      <c r="D6" s="72"/>
      <c r="E6" s="70" t="s">
        <v>6</v>
      </c>
      <c r="F6" s="71"/>
      <c r="G6" s="72"/>
      <c r="H6" s="6" t="s">
        <v>7</v>
      </c>
      <c r="I6" s="7"/>
      <c r="J6" s="5" t="s">
        <v>4</v>
      </c>
      <c r="K6" s="70" t="s">
        <v>5</v>
      </c>
      <c r="L6" s="71"/>
      <c r="M6" s="72"/>
      <c r="N6" s="70" t="s">
        <v>6</v>
      </c>
      <c r="O6" s="71"/>
      <c r="P6" s="72"/>
      <c r="Q6" s="6" t="s">
        <v>7</v>
      </c>
      <c r="R6" s="7"/>
    </row>
    <row r="7" spans="1:18" ht="31.5" customHeight="1" thickTop="1">
      <c r="A7" s="8">
        <v>1</v>
      </c>
      <c r="B7" s="63" t="str">
        <f>[2]마라톤성적발표!B6</f>
        <v>삼성전자</v>
      </c>
      <c r="C7" s="64"/>
      <c r="D7" s="65"/>
      <c r="E7" s="66">
        <f>[2]마라톤성적발표!C6</f>
        <v>0.13653935185185184</v>
      </c>
      <c r="F7" s="67"/>
      <c r="G7" s="68"/>
      <c r="H7" s="9"/>
      <c r="I7" s="7"/>
      <c r="J7" s="8">
        <v>1</v>
      </c>
      <c r="K7" s="63" t="str">
        <f>[2]마라톤성적발표!B15</f>
        <v>삼성전자(여)</v>
      </c>
      <c r="L7" s="64"/>
      <c r="M7" s="65"/>
      <c r="N7" s="66">
        <f>[2]마라톤성적발표!C15</f>
        <v>0.15509259259259259</v>
      </c>
      <c r="O7" s="67"/>
      <c r="P7" s="68"/>
      <c r="Q7" s="9"/>
      <c r="R7" s="10"/>
    </row>
    <row r="8" spans="1:18" ht="31.5" customHeight="1">
      <c r="A8" s="11">
        <v>2</v>
      </c>
      <c r="B8" s="73" t="str">
        <f>[2]마라톤성적발표!B7</f>
        <v>국민체육진흥공단</v>
      </c>
      <c r="C8" s="74"/>
      <c r="D8" s="75"/>
      <c r="E8" s="76">
        <f>[2]마라톤성적발표!C7</f>
        <v>0.13921296296296296</v>
      </c>
      <c r="F8" s="77"/>
      <c r="G8" s="78"/>
      <c r="H8" s="12"/>
      <c r="I8" s="7"/>
      <c r="J8" s="11">
        <v>2</v>
      </c>
      <c r="K8" s="73" t="str">
        <f>[2]마라톤성적발표!B16</f>
        <v>부천시청</v>
      </c>
      <c r="L8" s="74"/>
      <c r="M8" s="75"/>
      <c r="N8" s="76">
        <f>[2]마라톤성적발표!C16</f>
        <v>0.16332175925925926</v>
      </c>
      <c r="O8" s="77"/>
      <c r="P8" s="78"/>
      <c r="Q8" s="12"/>
      <c r="R8" s="10"/>
    </row>
    <row r="9" spans="1:18" ht="31.5" customHeight="1">
      <c r="A9" s="11">
        <v>3</v>
      </c>
      <c r="B9" s="73" t="str">
        <f>[2]마라톤성적발표!B8</f>
        <v>옥천군청</v>
      </c>
      <c r="C9" s="74"/>
      <c r="D9" s="75"/>
      <c r="E9" s="76">
        <f>[2]마라톤성적발표!C8</f>
        <v>0.1413541666666667</v>
      </c>
      <c r="F9" s="77"/>
      <c r="G9" s="78"/>
      <c r="H9" s="12"/>
      <c r="I9" s="7"/>
      <c r="J9" s="11">
        <v>3</v>
      </c>
      <c r="K9" s="73" t="str">
        <f>[2]마라톤성적발표!B17</f>
        <v>경기도청</v>
      </c>
      <c r="L9" s="74"/>
      <c r="M9" s="75"/>
      <c r="N9" s="76">
        <f>[2]마라톤성적발표!C17</f>
        <v>0.16347222222222221</v>
      </c>
      <c r="O9" s="77"/>
      <c r="P9" s="78"/>
      <c r="Q9" s="12"/>
      <c r="R9" s="10"/>
    </row>
    <row r="10" spans="1:18" ht="31.5" customHeight="1">
      <c r="A10" s="11">
        <v>4</v>
      </c>
      <c r="B10" s="73" t="str">
        <f>[2]마라톤성적발표!B9</f>
        <v>제천시청</v>
      </c>
      <c r="C10" s="74"/>
      <c r="D10" s="75"/>
      <c r="E10" s="76">
        <f>[2]마라톤성적발표!C9</f>
        <v>0.14246527777777779</v>
      </c>
      <c r="F10" s="77"/>
      <c r="G10" s="78"/>
      <c r="H10" s="12"/>
      <c r="I10" s="7"/>
      <c r="J10" s="11">
        <v>4</v>
      </c>
      <c r="K10" s="73" t="str">
        <f>[2]마라톤성적발표!B18</f>
        <v>구미시청(여)</v>
      </c>
      <c r="L10" s="74"/>
      <c r="M10" s="75"/>
      <c r="N10" s="76">
        <f>[2]마라톤성적발표!C18</f>
        <v>0.16782407407407407</v>
      </c>
      <c r="O10" s="77"/>
      <c r="P10" s="78"/>
      <c r="Q10" s="12"/>
      <c r="R10" s="10"/>
    </row>
    <row r="11" spans="1:18" ht="31.5" customHeight="1">
      <c r="A11" s="11">
        <v>5</v>
      </c>
      <c r="B11" s="73" t="str">
        <f>[2]마라톤성적발표!B10</f>
        <v>영동군청</v>
      </c>
      <c r="C11" s="74"/>
      <c r="D11" s="75"/>
      <c r="E11" s="76">
        <f>[2]마라톤성적발표!C10</f>
        <v>0.15252314814814816</v>
      </c>
      <c r="F11" s="77"/>
      <c r="G11" s="78"/>
      <c r="H11" s="12"/>
      <c r="I11" s="7"/>
      <c r="J11" s="11">
        <v>5</v>
      </c>
      <c r="K11" s="73" t="str">
        <f>[2]마라톤성적발표!B19</f>
        <v>경주시청</v>
      </c>
      <c r="L11" s="74"/>
      <c r="M11" s="75"/>
      <c r="N11" s="76">
        <f>[2]마라톤성적발표!C19</f>
        <v>0.16973379629629629</v>
      </c>
      <c r="O11" s="77"/>
      <c r="P11" s="78"/>
      <c r="Q11" s="12"/>
      <c r="R11" s="10"/>
    </row>
    <row r="12" spans="1:18" ht="31.5" customHeight="1">
      <c r="A12" s="13">
        <v>6</v>
      </c>
      <c r="B12" s="79"/>
      <c r="C12" s="79"/>
      <c r="D12" s="79"/>
      <c r="E12" s="80"/>
      <c r="F12" s="80"/>
      <c r="G12" s="80"/>
      <c r="H12" s="14"/>
      <c r="I12" s="7"/>
      <c r="J12" s="13">
        <v>6</v>
      </c>
      <c r="K12" s="79" t="str">
        <f>[2]마라톤성적발표!B20</f>
        <v>옥천군청(여)</v>
      </c>
      <c r="L12" s="79"/>
      <c r="M12" s="79"/>
      <c r="N12" s="80">
        <f>[2]마라톤성적발표!C20</f>
        <v>0.17031249999999998</v>
      </c>
      <c r="O12" s="80"/>
      <c r="P12" s="80"/>
      <c r="Q12" s="14"/>
      <c r="R12" s="10"/>
    </row>
    <row r="13" spans="1:18" ht="17.25" customHeight="1"/>
    <row r="14" spans="1:18" ht="17.25" customHeight="1">
      <c r="R14" s="15"/>
    </row>
    <row r="15" spans="1:18" ht="18.75">
      <c r="A15" s="4" t="s">
        <v>18</v>
      </c>
      <c r="B15" s="4"/>
      <c r="C15" s="4"/>
      <c r="D15" s="4"/>
      <c r="E15" s="4"/>
      <c r="F15" s="4"/>
      <c r="G15" s="4"/>
      <c r="H15" s="4"/>
      <c r="I15" s="4"/>
      <c r="J15" s="4" t="s">
        <v>19</v>
      </c>
      <c r="K15" s="4"/>
      <c r="L15" s="4"/>
      <c r="M15" s="4"/>
      <c r="N15" s="4"/>
      <c r="O15" s="4"/>
      <c r="P15" s="4"/>
      <c r="Q15" s="4"/>
      <c r="R15" s="4"/>
    </row>
    <row r="16" spans="1:18" ht="9" customHeight="1"/>
    <row r="17" spans="1:18" ht="31.5" customHeight="1" thickBot="1">
      <c r="A17" s="16" t="s">
        <v>4</v>
      </c>
      <c r="B17" s="70" t="s">
        <v>20</v>
      </c>
      <c r="C17" s="72"/>
      <c r="D17" s="70" t="s">
        <v>5</v>
      </c>
      <c r="E17" s="72"/>
      <c r="F17" s="70" t="s">
        <v>6</v>
      </c>
      <c r="G17" s="72"/>
      <c r="H17" s="17" t="s">
        <v>7</v>
      </c>
      <c r="I17" s="7"/>
      <c r="J17" s="16" t="s">
        <v>4</v>
      </c>
      <c r="K17" s="70" t="s">
        <v>20</v>
      </c>
      <c r="L17" s="72"/>
      <c r="M17" s="70" t="s">
        <v>5</v>
      </c>
      <c r="N17" s="72"/>
      <c r="O17" s="70" t="s">
        <v>6</v>
      </c>
      <c r="P17" s="72"/>
      <c r="Q17" s="17" t="s">
        <v>7</v>
      </c>
      <c r="R17" s="7"/>
    </row>
    <row r="18" spans="1:18" ht="31.5" customHeight="1" thickTop="1">
      <c r="A18" s="18">
        <v>1</v>
      </c>
      <c r="B18" s="63" t="str">
        <f>[2]마라톤성적발표!B24</f>
        <v>김영진</v>
      </c>
      <c r="C18" s="65"/>
      <c r="D18" s="83" t="str">
        <f>[2]마라톤성적발표!C24</f>
        <v>삼성전자</v>
      </c>
      <c r="E18" s="84"/>
      <c r="F18" s="85">
        <f>[2]마라톤성적발표!D24</f>
        <v>4.5462962962962962E-2</v>
      </c>
      <c r="G18" s="86"/>
      <c r="H18" s="19"/>
      <c r="I18" s="7"/>
      <c r="J18" s="18">
        <v>1</v>
      </c>
      <c r="K18" s="63" t="str">
        <f>[2]마라톤성적발표!B33</f>
        <v>김성은</v>
      </c>
      <c r="L18" s="65"/>
      <c r="M18" s="83" t="str">
        <f>[2]마라톤성적발표!C33</f>
        <v>삼성전자(여)</v>
      </c>
      <c r="N18" s="84"/>
      <c r="O18" s="85">
        <f>[2]마라톤성적발표!D33</f>
        <v>5.1006944444444445E-2</v>
      </c>
      <c r="P18" s="86"/>
      <c r="Q18" s="19"/>
      <c r="R18" s="10"/>
    </row>
    <row r="19" spans="1:18" ht="31.5" customHeight="1">
      <c r="A19" s="11">
        <v>2</v>
      </c>
      <c r="B19" s="73" t="str">
        <f>[2]마라톤성적발표!B25</f>
        <v>김지호</v>
      </c>
      <c r="C19" s="75"/>
      <c r="D19" s="87" t="str">
        <f>[2]마라톤성적발표!C25</f>
        <v>고양시청</v>
      </c>
      <c r="E19" s="88"/>
      <c r="F19" s="81">
        <f>[2]마라톤성적발표!D25</f>
        <v>4.5474537037037042E-2</v>
      </c>
      <c r="G19" s="82"/>
      <c r="H19" s="12"/>
      <c r="I19" s="7"/>
      <c r="J19" s="11">
        <v>2</v>
      </c>
      <c r="K19" s="73" t="str">
        <f>[2]마라톤성적발표!B34</f>
        <v>오달님</v>
      </c>
      <c r="L19" s="75"/>
      <c r="M19" s="87" t="str">
        <f>[2]마라톤성적발표!C34</f>
        <v>부천시청</v>
      </c>
      <c r="N19" s="88"/>
      <c r="O19" s="81">
        <f>[2]마라톤성적발표!D34</f>
        <v>5.185185185185185E-2</v>
      </c>
      <c r="P19" s="82"/>
      <c r="Q19" s="12"/>
      <c r="R19" s="10"/>
    </row>
    <row r="20" spans="1:18" ht="31.5" customHeight="1">
      <c r="A20" s="11">
        <v>3</v>
      </c>
      <c r="B20" s="73" t="str">
        <f>[2]마라톤성적발표!B26</f>
        <v>성지훈</v>
      </c>
      <c r="C20" s="75"/>
      <c r="D20" s="87" t="str">
        <f>[2]마라톤성적발표!C26</f>
        <v>고양시청</v>
      </c>
      <c r="E20" s="88"/>
      <c r="F20" s="81">
        <f>[2]마라톤성적발표!D26</f>
        <v>4.5509259259259256E-2</v>
      </c>
      <c r="G20" s="82"/>
      <c r="H20" s="12"/>
      <c r="I20" s="7"/>
      <c r="J20" s="11">
        <v>3</v>
      </c>
      <c r="K20" s="73" t="str">
        <f>[2]마라톤성적발표!B35</f>
        <v>이숙정</v>
      </c>
      <c r="L20" s="75"/>
      <c r="M20" s="87" t="str">
        <f>[2]마라톤성적발표!C35</f>
        <v>삼성전자(여)</v>
      </c>
      <c r="N20" s="88"/>
      <c r="O20" s="81">
        <f>[2]마라톤성적발표!D35</f>
        <v>5.1944444444444439E-2</v>
      </c>
      <c r="P20" s="82"/>
      <c r="Q20" s="12"/>
      <c r="R20" s="10"/>
    </row>
    <row r="21" spans="1:18" ht="31.5" customHeight="1">
      <c r="A21" s="11">
        <v>4</v>
      </c>
      <c r="B21" s="73" t="str">
        <f>[2]마라톤성적발표!B27</f>
        <v>김성하</v>
      </c>
      <c r="C21" s="75"/>
      <c r="D21" s="87" t="str">
        <f>[2]마라톤성적발표!C27</f>
        <v>괴산군청</v>
      </c>
      <c r="E21" s="88"/>
      <c r="F21" s="81">
        <f>[2]마라톤성적발표!D27</f>
        <v>4.5520833333333337E-2</v>
      </c>
      <c r="G21" s="82"/>
      <c r="H21" s="12"/>
      <c r="I21" s="7"/>
      <c r="J21" s="11">
        <v>4</v>
      </c>
      <c r="K21" s="73" t="str">
        <f>[2]마라톤성적발표!B36</f>
        <v>염고은</v>
      </c>
      <c r="L21" s="75"/>
      <c r="M21" s="87" t="str">
        <f>[2]마라톤성적발표!C36</f>
        <v>삼성전자(여)</v>
      </c>
      <c r="N21" s="88"/>
      <c r="O21" s="81">
        <f>[2]마라톤성적발표!D36</f>
        <v>5.2141203703703703E-2</v>
      </c>
      <c r="P21" s="82"/>
      <c r="Q21" s="12"/>
      <c r="R21" s="10"/>
    </row>
    <row r="22" spans="1:18" ht="31.5" customHeight="1">
      <c r="A22" s="11">
        <v>5</v>
      </c>
      <c r="B22" s="73" t="str">
        <f>[2]마라톤성적발표!B28</f>
        <v>이영욱</v>
      </c>
      <c r="C22" s="75"/>
      <c r="D22" s="87" t="str">
        <f>[2]마라톤성적발표!C28</f>
        <v>삼성전자</v>
      </c>
      <c r="E22" s="88"/>
      <c r="F22" s="81">
        <f>[2]마라톤성적발표!D28</f>
        <v>4.553240740740741E-2</v>
      </c>
      <c r="G22" s="82"/>
      <c r="H22" s="12"/>
      <c r="I22" s="7"/>
      <c r="J22" s="11">
        <v>5</v>
      </c>
      <c r="K22" s="73" t="str">
        <f>[2]마라톤성적발표!B37</f>
        <v>정형선</v>
      </c>
      <c r="L22" s="75"/>
      <c r="M22" s="87" t="str">
        <f>[2]마라톤성적발표!C37</f>
        <v>영동군청(여)</v>
      </c>
      <c r="N22" s="88"/>
      <c r="O22" s="81">
        <f>[2]마라톤성적발표!D37</f>
        <v>5.2777777777777778E-2</v>
      </c>
      <c r="P22" s="82"/>
      <c r="Q22" s="12"/>
      <c r="R22" s="10"/>
    </row>
    <row r="23" spans="1:18" ht="31.5" customHeight="1">
      <c r="A23" s="13">
        <v>6</v>
      </c>
      <c r="B23" s="91" t="str">
        <f>[2]마라톤성적발표!B29</f>
        <v>김민</v>
      </c>
      <c r="C23" s="92"/>
      <c r="D23" s="93" t="str">
        <f>[2]마라톤성적발표!C29</f>
        <v>삼성전자</v>
      </c>
      <c r="E23" s="94"/>
      <c r="F23" s="89">
        <f>[2]마라톤성적발표!D29</f>
        <v>4.5543981481481477E-2</v>
      </c>
      <c r="G23" s="90"/>
      <c r="H23" s="14"/>
      <c r="I23" s="7"/>
      <c r="J23" s="13">
        <v>6</v>
      </c>
      <c r="K23" s="91" t="str">
        <f>[2]마라톤성적발표!B38</f>
        <v>임경희</v>
      </c>
      <c r="L23" s="92"/>
      <c r="M23" s="93" t="str">
        <f>[2]마라톤성적발표!C38</f>
        <v>구미시청(여)</v>
      </c>
      <c r="N23" s="94"/>
      <c r="O23" s="89">
        <f>[2]마라톤성적발표!D38</f>
        <v>5.3090277777777778E-2</v>
      </c>
      <c r="P23" s="90"/>
      <c r="Q23" s="14"/>
      <c r="R23" s="10"/>
    </row>
    <row r="26" spans="1:18" ht="18.75">
      <c r="A26" s="4" t="s">
        <v>21</v>
      </c>
      <c r="B26" s="4"/>
      <c r="C26" s="4"/>
      <c r="D26" s="4"/>
      <c r="E26" s="4"/>
      <c r="F26" s="4"/>
      <c r="G26" s="4"/>
      <c r="H26" s="4"/>
      <c r="I26" s="4"/>
      <c r="J26" s="4" t="s">
        <v>22</v>
      </c>
      <c r="K26" s="4"/>
      <c r="L26" s="4"/>
      <c r="M26" s="4"/>
      <c r="N26" s="4"/>
      <c r="O26" s="4"/>
      <c r="P26" s="4"/>
      <c r="Q26" s="4"/>
      <c r="R26" s="4"/>
    </row>
    <row r="27" spans="1:18" ht="6" customHeight="1"/>
    <row r="28" spans="1:18" ht="28.5" customHeight="1" thickBot="1">
      <c r="A28" s="95" t="s">
        <v>23</v>
      </c>
      <c r="B28" s="71"/>
      <c r="C28" s="71"/>
      <c r="D28" s="72"/>
      <c r="E28" s="70" t="s">
        <v>5</v>
      </c>
      <c r="F28" s="71"/>
      <c r="G28" s="71"/>
      <c r="H28" s="96"/>
      <c r="I28" s="7"/>
      <c r="J28" s="95" t="s">
        <v>23</v>
      </c>
      <c r="K28" s="71"/>
      <c r="L28" s="71"/>
      <c r="M28" s="72"/>
      <c r="N28" s="70" t="s">
        <v>5</v>
      </c>
      <c r="O28" s="71"/>
      <c r="P28" s="71"/>
      <c r="Q28" s="96"/>
      <c r="R28" s="7"/>
    </row>
    <row r="29" spans="1:18" ht="34.5" customHeight="1" thickTop="1">
      <c r="A29" s="97" t="s">
        <v>24</v>
      </c>
      <c r="B29" s="98"/>
      <c r="C29" s="98"/>
      <c r="D29" s="99"/>
      <c r="E29" s="100" t="s">
        <v>25</v>
      </c>
      <c r="F29" s="98"/>
      <c r="G29" s="98"/>
      <c r="H29" s="101"/>
      <c r="I29" s="7"/>
      <c r="J29" s="97" t="s">
        <v>26</v>
      </c>
      <c r="K29" s="98"/>
      <c r="L29" s="98"/>
      <c r="M29" s="99"/>
      <c r="N29" s="100" t="s">
        <v>25</v>
      </c>
      <c r="O29" s="98"/>
      <c r="P29" s="98"/>
      <c r="Q29" s="101"/>
      <c r="R29" s="20"/>
    </row>
  </sheetData>
  <mergeCells count="79">
    <mergeCell ref="A28:D28"/>
    <mergeCell ref="E28:H28"/>
    <mergeCell ref="J28:M28"/>
    <mergeCell ref="N28:Q28"/>
    <mergeCell ref="A29:D29"/>
    <mergeCell ref="E29:H29"/>
    <mergeCell ref="J29:M29"/>
    <mergeCell ref="N29:Q29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B10:D10"/>
    <mergeCell ref="E10:G10"/>
    <mergeCell ref="K10:M10"/>
    <mergeCell ref="N10:P10"/>
    <mergeCell ref="B11:D11"/>
    <mergeCell ref="E11:G11"/>
    <mergeCell ref="K11:M11"/>
    <mergeCell ref="N11:P11"/>
    <mergeCell ref="B8:D8"/>
    <mergeCell ref="E8:G8"/>
    <mergeCell ref="K8:M8"/>
    <mergeCell ref="N8:P8"/>
    <mergeCell ref="B9:D9"/>
    <mergeCell ref="E9:G9"/>
    <mergeCell ref="K9:M9"/>
    <mergeCell ref="N9:P9"/>
    <mergeCell ref="B7:D7"/>
    <mergeCell ref="E7:G7"/>
    <mergeCell ref="K7:M7"/>
    <mergeCell ref="N7:P7"/>
    <mergeCell ref="A1:Q1"/>
    <mergeCell ref="B6:D6"/>
    <mergeCell ref="E6:G6"/>
    <mergeCell ref="K6:M6"/>
    <mergeCell ref="N6:P6"/>
  </mergeCells>
  <phoneticPr fontId="3" type="noConversion"/>
  <pageMargins left="0.37" right="0.32" top="0.66" bottom="0.77" header="0.47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3"/>
  <sheetViews>
    <sheetView showGridLines="0" showZeros="0" zoomScale="80" zoomScaleNormal="80" workbookViewId="0">
      <pane ySplit="3" topLeftCell="A4" activePane="bottomLeft" state="frozen"/>
      <selection activeCell="W33" sqref="W33"/>
      <selection pane="bottomLeft" activeCell="V5" sqref="V5"/>
    </sheetView>
  </sheetViews>
  <sheetFormatPr defaultRowHeight="13.5"/>
  <cols>
    <col min="1" max="1" width="5.375" style="21" customWidth="1"/>
    <col min="2" max="3" width="9" style="21"/>
    <col min="4" max="4" width="14.375" style="21" customWidth="1"/>
    <col min="5" max="5" width="5.375" style="21" customWidth="1"/>
    <col min="6" max="7" width="9" style="21"/>
    <col min="8" max="8" width="14.375" style="21" customWidth="1"/>
    <col min="9" max="9" width="1" style="21" customWidth="1"/>
    <col min="10" max="10" width="5.375" style="21" customWidth="1"/>
    <col min="11" max="11" width="16.875" style="21" customWidth="1"/>
    <col min="12" max="12" width="11" style="21" customWidth="1"/>
    <col min="13" max="13" width="8.75" style="21" customWidth="1"/>
    <col min="14" max="14" width="5.375" style="21" customWidth="1"/>
    <col min="15" max="15" width="16.875" style="21" customWidth="1"/>
    <col min="16" max="16" width="11" style="21" customWidth="1"/>
    <col min="17" max="17" width="8.75" style="21" customWidth="1"/>
    <col min="18" max="16384" width="9" style="21"/>
  </cols>
  <sheetData>
    <row r="1" spans="1:17" ht="26.25" customHeight="1">
      <c r="A1" s="102" t="s">
        <v>9</v>
      </c>
      <c r="B1" s="102"/>
      <c r="C1" s="102"/>
      <c r="D1" s="102"/>
      <c r="E1" s="102"/>
      <c r="F1" s="102"/>
      <c r="G1" s="102"/>
      <c r="H1" s="102"/>
      <c r="J1" s="103" t="s">
        <v>10</v>
      </c>
      <c r="K1" s="104"/>
      <c r="L1" s="104"/>
      <c r="M1" s="104"/>
      <c r="N1" s="104"/>
      <c r="O1" s="104"/>
      <c r="P1" s="104"/>
      <c r="Q1" s="105"/>
    </row>
    <row r="2" spans="1:17">
      <c r="A2" s="106" t="s">
        <v>11</v>
      </c>
      <c r="B2" s="106"/>
      <c r="C2" s="106"/>
      <c r="D2" s="107"/>
      <c r="E2" s="108" t="s">
        <v>12</v>
      </c>
      <c r="F2" s="106"/>
      <c r="G2" s="106"/>
      <c r="H2" s="106"/>
      <c r="I2" s="22"/>
      <c r="J2" s="109" t="s">
        <v>11</v>
      </c>
      <c r="K2" s="106"/>
      <c r="L2" s="107"/>
      <c r="M2" s="23"/>
      <c r="N2" s="110" t="s">
        <v>12</v>
      </c>
      <c r="O2" s="111"/>
      <c r="P2" s="111"/>
      <c r="Q2" s="112"/>
    </row>
    <row r="3" spans="1:17">
      <c r="A3" s="24" t="s">
        <v>13</v>
      </c>
      <c r="B3" s="24" t="s">
        <v>14</v>
      </c>
      <c r="C3" s="24" t="s">
        <v>15</v>
      </c>
      <c r="D3" s="25" t="s">
        <v>8</v>
      </c>
      <c r="E3" s="26" t="s">
        <v>13</v>
      </c>
      <c r="F3" s="24" t="s">
        <v>14</v>
      </c>
      <c r="G3" s="24" t="s">
        <v>15</v>
      </c>
      <c r="H3" s="24" t="s">
        <v>8</v>
      </c>
      <c r="I3" s="22"/>
      <c r="J3" s="27" t="s">
        <v>16</v>
      </c>
      <c r="K3" s="28" t="s">
        <v>14</v>
      </c>
      <c r="L3" s="29" t="s">
        <v>15</v>
      </c>
      <c r="M3" s="30" t="s">
        <v>17</v>
      </c>
      <c r="N3" s="26" t="s">
        <v>13</v>
      </c>
      <c r="O3" s="24" t="s">
        <v>14</v>
      </c>
      <c r="P3" s="24" t="s">
        <v>15</v>
      </c>
      <c r="Q3" s="31" t="s">
        <v>17</v>
      </c>
    </row>
    <row r="4" spans="1:17" ht="13.5" customHeight="1">
      <c r="A4" s="32">
        <v>1</v>
      </c>
      <c r="B4" s="33" t="str">
        <f>IF(ISERROR(VLOOKUP(A4,[2]마라톤채점!$A$5:$L$349,6,FALSE)),"",VLOOKUP(A4,[2]마라톤채점!$A$5:$L$349,6,FALSE))</f>
        <v>김영진</v>
      </c>
      <c r="C4" s="34">
        <f>IF(ISERROR(VLOOKUP(A4,[2]마라톤채점!$A$5:$L$349,7,FALSE)),"",VLOOKUP(A4,[2]마라톤채점!$A$5:$L$349,7,FALSE))</f>
        <v>4.5462962962962962E-2</v>
      </c>
      <c r="D4" s="35" t="str">
        <f>IF(ISERROR(VLOOKUP(A4,[2]마라톤채점!$A$5:$L$349,11,FALSE)),"",VLOOKUP(A4,[2]마라톤채점!$A$5:$L$349,11,FALSE))</f>
        <v>삼성전자</v>
      </c>
      <c r="E4" s="36">
        <v>1</v>
      </c>
      <c r="F4" s="33" t="str">
        <f>IF(ISERROR(VLOOKUP(E4,[2]마라톤채점!$B$5:$L$349,5,FALSE)),"",VLOOKUP(E4,[2]마라톤채점!$B$5:$L$349,5,FALSE))</f>
        <v>김성은</v>
      </c>
      <c r="G4" s="34">
        <f>IF(ISERROR(VLOOKUP(E4,[2]마라톤채점!$B$5:$L$349,6,FALSE)),"",VLOOKUP(E4,[2]마라톤채점!$B$5:$L$349,6,FALSE))</f>
        <v>5.1006944444444445E-2</v>
      </c>
      <c r="H4" s="33" t="str">
        <f>IF(ISERROR(VLOOKUP(E4,[2]마라톤채점!$B$5:$L$349,10,FALSE)),"",VLOOKUP(E4,[2]마라톤채점!$B$5:$L$349,10,FALSE))</f>
        <v>삼성전자(여)</v>
      </c>
      <c r="I4" s="22"/>
      <c r="J4" s="37">
        <v>1</v>
      </c>
      <c r="K4" s="38" t="str">
        <f>IF(ISERROR(VLOOKUP(J4,[2]마라톤채점!$Z$5:$AI$29,3,FALSE)),"",VLOOKUP(J4,[2]마라톤채점!$Z$5:$AI$29,3,FALSE))</f>
        <v>삼성전자</v>
      </c>
      <c r="L4" s="39">
        <f>IF(ISERROR(VLOOKUP(J4,[2]마라톤채점!$Z$5:$AI$29,4,FALSE)),"",VLOOKUP(J4,[2]마라톤채점!$Z$5:$AI$29,4,FALSE))</f>
        <v>0.13653935185185184</v>
      </c>
      <c r="M4" s="40"/>
      <c r="N4" s="36">
        <v>1</v>
      </c>
      <c r="O4" s="38" t="str">
        <f>IF(ISERROR(VLOOKUP(N4,[2]마라톤채점!$AA$5:$AI$29,6,FALSE)),"",VLOOKUP(N4,[2]마라톤채점!$AA$5:$AI$29,6,FALSE))</f>
        <v>삼성전자(여)</v>
      </c>
      <c r="P4" s="39">
        <f>IF(ISERROR(VLOOKUP(N4,[2]마라톤채점!$AA$5:$AI$29,7,FALSE)),"",VLOOKUP(N4,[2]마라톤채점!$AA$5:$AI$29,7,FALSE))</f>
        <v>0.15509259259259259</v>
      </c>
      <c r="Q4" s="41"/>
    </row>
    <row r="5" spans="1:17">
      <c r="A5" s="32">
        <v>2</v>
      </c>
      <c r="B5" s="33" t="str">
        <f>IF(ISERROR(VLOOKUP(A5,[2]마라톤채점!$A$5:$L$349,6,FALSE)),"",VLOOKUP(A5,[2]마라톤채점!$A$5:$L$349,6,FALSE))</f>
        <v>김지호</v>
      </c>
      <c r="C5" s="34">
        <f>IF(ISERROR(VLOOKUP(A5,[2]마라톤채점!$A$5:$L$349,7,FALSE)),"",VLOOKUP(A5,[2]마라톤채점!$A$5:$L$349,7,FALSE))</f>
        <v>4.5474537037037042E-2</v>
      </c>
      <c r="D5" s="35" t="str">
        <f>IF(ISERROR(VLOOKUP(A5,[2]마라톤채점!$A$5:$L$349,11,FALSE)),"",VLOOKUP(A5,[2]마라톤채점!$A$5:$L$349,11,FALSE))</f>
        <v>고양시청</v>
      </c>
      <c r="E5" s="36">
        <v>2</v>
      </c>
      <c r="F5" s="33" t="str">
        <f>IF(ISERROR(VLOOKUP(E5,[2]마라톤채점!$B$5:$L$349,5,FALSE)),"",VLOOKUP(E5,[2]마라톤채점!$B$5:$L$349,5,FALSE))</f>
        <v>오달님</v>
      </c>
      <c r="G5" s="34">
        <f>IF(ISERROR(VLOOKUP(E5,[2]마라톤채점!$B$5:$L$349,6,FALSE)),"",VLOOKUP(E5,[2]마라톤채점!$B$5:$L$349,6,FALSE))</f>
        <v>5.185185185185185E-2</v>
      </c>
      <c r="H5" s="33" t="str">
        <f>IF(ISERROR(VLOOKUP(E5,[2]마라톤채점!$B$5:$L$349,10,FALSE)),"",VLOOKUP(E5,[2]마라톤채점!$B$5:$L$349,10,FALSE))</f>
        <v>부천시청</v>
      </c>
      <c r="I5" s="22"/>
      <c r="J5" s="37">
        <v>2</v>
      </c>
      <c r="K5" s="38" t="str">
        <f>IF(ISERROR(VLOOKUP(J5,[2]마라톤채점!$Z$5:$AI$29,3,FALSE)),"",VLOOKUP(J5,[2]마라톤채점!$Z$5:$AI$29,3,FALSE))</f>
        <v>국민체육진흥공단</v>
      </c>
      <c r="L5" s="39">
        <f>IF(ISERROR(VLOOKUP(J5,[2]마라톤채점!$Z$5:$AI$29,4,FALSE)),"",VLOOKUP(J5,[2]마라톤채점!$Z$5:$AI$29,4,FALSE))</f>
        <v>0.13921296296296296</v>
      </c>
      <c r="M5" s="42">
        <f>IF(L5="","",L5-L4)</f>
        <v>2.6736111111111127E-3</v>
      </c>
      <c r="N5" s="36">
        <v>2</v>
      </c>
      <c r="O5" s="38" t="str">
        <f>IF(ISERROR(VLOOKUP(N5,[2]마라톤채점!$AA$5:$AI$29,6,FALSE)),"",VLOOKUP(N5,[2]마라톤채점!$AA$5:$AI$29,6,FALSE))</f>
        <v>부천시청</v>
      </c>
      <c r="P5" s="39">
        <f>IF(ISERROR(VLOOKUP(N5,[2]마라톤채점!$AA$5:$AI$29,7,FALSE)),"",VLOOKUP(N5,[2]마라톤채점!$AA$5:$AI$29,7,FALSE))</f>
        <v>0.16332175925925926</v>
      </c>
      <c r="Q5" s="43">
        <f>IF(P5="","",P5-P4)</f>
        <v>8.2291666666666763E-3</v>
      </c>
    </row>
    <row r="6" spans="1:17">
      <c r="A6" s="32">
        <v>3</v>
      </c>
      <c r="B6" s="33" t="str">
        <f>IF(ISERROR(VLOOKUP(A6,[2]마라톤채점!$A$5:$L$349,6,FALSE)),"",VLOOKUP(A6,[2]마라톤채점!$A$5:$L$349,6,FALSE))</f>
        <v>성지훈</v>
      </c>
      <c r="C6" s="34">
        <f>IF(ISERROR(VLOOKUP(A6,[2]마라톤채점!$A$5:$L$349,7,FALSE)),"",VLOOKUP(A6,[2]마라톤채점!$A$5:$L$349,7,FALSE))</f>
        <v>4.5509259259259256E-2</v>
      </c>
      <c r="D6" s="35" t="str">
        <f>IF(ISERROR(VLOOKUP(A6,[2]마라톤채점!$A$5:$L$349,11,FALSE)),"",VLOOKUP(A6,[2]마라톤채점!$A$5:$L$349,11,FALSE))</f>
        <v>고양시청</v>
      </c>
      <c r="E6" s="36">
        <v>3</v>
      </c>
      <c r="F6" s="33" t="str">
        <f>IF(ISERROR(VLOOKUP(E6,[2]마라톤채점!$B$5:$L$349,5,FALSE)),"",VLOOKUP(E6,[2]마라톤채점!$B$5:$L$349,5,FALSE))</f>
        <v>이숙정</v>
      </c>
      <c r="G6" s="34">
        <f>IF(ISERROR(VLOOKUP(E6,[2]마라톤채점!$B$5:$L$349,6,FALSE)),"",VLOOKUP(E6,[2]마라톤채점!$B$5:$L$349,6,FALSE))</f>
        <v>5.1944444444444439E-2</v>
      </c>
      <c r="H6" s="33" t="str">
        <f>IF(ISERROR(VLOOKUP(E6,[2]마라톤채점!$B$5:$L$349,10,FALSE)),"",VLOOKUP(E6,[2]마라톤채점!$B$5:$L$349,10,FALSE))</f>
        <v>삼성전자(여)</v>
      </c>
      <c r="I6" s="22"/>
      <c r="J6" s="37">
        <v>3</v>
      </c>
      <c r="K6" s="38" t="str">
        <f>IF(ISERROR(VLOOKUP(J6,[2]마라톤채점!$Z$5:$AI$29,3,FALSE)),"",VLOOKUP(J6,[2]마라톤채점!$Z$5:$AI$29,3,FALSE))</f>
        <v>옥천군청</v>
      </c>
      <c r="L6" s="39">
        <f>IF(ISERROR(VLOOKUP(J6,[2]마라톤채점!$Z$5:$AI$29,4,FALSE)),"",VLOOKUP(J6,[2]마라톤채점!$Z$5:$AI$29,4,FALSE))</f>
        <v>0.1413541666666667</v>
      </c>
      <c r="M6" s="42">
        <f t="shared" ref="M6:M28" si="0">IF(L6="","",L6-L5)</f>
        <v>2.1412037037037424E-3</v>
      </c>
      <c r="N6" s="36">
        <v>3</v>
      </c>
      <c r="O6" s="38" t="str">
        <f>IF(ISERROR(VLOOKUP(N6,[2]마라톤채점!$AA$5:$AI$29,6,FALSE)),"",VLOOKUP(N6,[2]마라톤채점!$AA$5:$AI$29,6,FALSE))</f>
        <v>경기도청</v>
      </c>
      <c r="P6" s="39">
        <f>IF(ISERROR(VLOOKUP(N6,[2]마라톤채점!$AA$5:$AI$29,7,FALSE)),"",VLOOKUP(N6,[2]마라톤채점!$AA$5:$AI$29,7,FALSE))</f>
        <v>0.16347222222222221</v>
      </c>
      <c r="Q6" s="43">
        <f t="shared" ref="Q6:Q28" si="1">IF(P6="","",P6-P5)</f>
        <v>1.5046296296294948E-4</v>
      </c>
    </row>
    <row r="7" spans="1:17">
      <c r="A7" s="32">
        <v>4</v>
      </c>
      <c r="B7" s="33" t="str">
        <f>IF(ISERROR(VLOOKUP(A7,[2]마라톤채점!$A$5:$L$349,6,FALSE)),"",VLOOKUP(A7,[2]마라톤채점!$A$5:$L$349,6,FALSE))</f>
        <v>김성하</v>
      </c>
      <c r="C7" s="34">
        <f>IF(ISERROR(VLOOKUP(A7,[2]마라톤채점!$A$5:$L$349,7,FALSE)),"",VLOOKUP(A7,[2]마라톤채점!$A$5:$L$349,7,FALSE))</f>
        <v>4.5520833333333337E-2</v>
      </c>
      <c r="D7" s="35" t="str">
        <f>IF(ISERROR(VLOOKUP(A7,[2]마라톤채점!$A$5:$L$349,11,FALSE)),"",VLOOKUP(A7,[2]마라톤채점!$A$5:$L$349,11,FALSE))</f>
        <v>괴산군청</v>
      </c>
      <c r="E7" s="36">
        <v>4</v>
      </c>
      <c r="F7" s="33" t="str">
        <f>IF(ISERROR(VLOOKUP(E7,[2]마라톤채점!$B$5:$L$349,5,FALSE)),"",VLOOKUP(E7,[2]마라톤채점!$B$5:$L$349,5,FALSE))</f>
        <v>염고은</v>
      </c>
      <c r="G7" s="34">
        <f>IF(ISERROR(VLOOKUP(E7,[2]마라톤채점!$B$5:$L$349,6,FALSE)),"",VLOOKUP(E7,[2]마라톤채점!$B$5:$L$349,6,FALSE))</f>
        <v>5.2141203703703703E-2</v>
      </c>
      <c r="H7" s="33" t="str">
        <f>IF(ISERROR(VLOOKUP(E7,[2]마라톤채점!$B$5:$L$349,10,FALSE)),"",VLOOKUP(E7,[2]마라톤채점!$B$5:$L$349,10,FALSE))</f>
        <v>삼성전자(여)</v>
      </c>
      <c r="I7" s="22"/>
      <c r="J7" s="37">
        <v>4</v>
      </c>
      <c r="K7" s="38" t="str">
        <f>IF(ISERROR(VLOOKUP(J7,[2]마라톤채점!$Z$5:$AI$29,3,FALSE)),"",VLOOKUP(J7,[2]마라톤채점!$Z$5:$AI$29,3,FALSE))</f>
        <v>제천시청</v>
      </c>
      <c r="L7" s="39">
        <f>IF(ISERROR(VLOOKUP(J7,[2]마라톤채점!$Z$5:$AI$29,4,FALSE)),"",VLOOKUP(J7,[2]마라톤채점!$Z$5:$AI$29,4,FALSE))</f>
        <v>0.14246527777777779</v>
      </c>
      <c r="M7" s="42">
        <f t="shared" si="0"/>
        <v>1.1111111111110905E-3</v>
      </c>
      <c r="N7" s="36">
        <v>4</v>
      </c>
      <c r="O7" s="38" t="str">
        <f>IF(ISERROR(VLOOKUP(N7,[2]마라톤채점!$AA$5:$AI$29,6,FALSE)),"",VLOOKUP(N7,[2]마라톤채점!$AA$5:$AI$29,6,FALSE))</f>
        <v>구미시청(여)</v>
      </c>
      <c r="P7" s="39">
        <f>IF(ISERROR(VLOOKUP(N7,[2]마라톤채점!$AA$5:$AI$29,7,FALSE)),"",VLOOKUP(N7,[2]마라톤채점!$AA$5:$AI$29,7,FALSE))</f>
        <v>0.16782407407407407</v>
      </c>
      <c r="Q7" s="43">
        <f t="shared" si="1"/>
        <v>4.3518518518518567E-3</v>
      </c>
    </row>
    <row r="8" spans="1:17">
      <c r="A8" s="32">
        <v>5</v>
      </c>
      <c r="B8" s="33" t="str">
        <f>IF(ISERROR(VLOOKUP(A8,[2]마라톤채점!$A$5:$L$349,6,FALSE)),"",VLOOKUP(A8,[2]마라톤채점!$A$5:$L$349,6,FALSE))</f>
        <v>이영욱</v>
      </c>
      <c r="C8" s="34">
        <f>IF(ISERROR(VLOOKUP(A8,[2]마라톤채점!$A$5:$L$349,7,FALSE)),"",VLOOKUP(A8,[2]마라톤채점!$A$5:$L$349,7,FALSE))</f>
        <v>4.553240740740741E-2</v>
      </c>
      <c r="D8" s="35" t="str">
        <f>IF(ISERROR(VLOOKUP(A8,[2]마라톤채점!$A$5:$L$349,11,FALSE)),"",VLOOKUP(A8,[2]마라톤채점!$A$5:$L$349,11,FALSE))</f>
        <v>삼성전자</v>
      </c>
      <c r="E8" s="36">
        <v>5</v>
      </c>
      <c r="F8" s="33" t="str">
        <f>IF(ISERROR(VLOOKUP(E8,[2]마라톤채점!$B$5:$L$349,5,FALSE)),"",VLOOKUP(E8,[2]마라톤채점!$B$5:$L$349,5,FALSE))</f>
        <v>정형선</v>
      </c>
      <c r="G8" s="34">
        <f>IF(ISERROR(VLOOKUP(E8,[2]마라톤채점!$B$5:$L$349,6,FALSE)),"",VLOOKUP(E8,[2]마라톤채점!$B$5:$L$349,6,FALSE))</f>
        <v>5.2777777777777778E-2</v>
      </c>
      <c r="H8" s="33" t="str">
        <f>IF(ISERROR(VLOOKUP(E8,[2]마라톤채점!$B$5:$L$349,10,FALSE)),"",VLOOKUP(E8,[2]마라톤채점!$B$5:$L$349,10,FALSE))</f>
        <v>영동군청(여)</v>
      </c>
      <c r="I8" s="22"/>
      <c r="J8" s="37">
        <v>5</v>
      </c>
      <c r="K8" s="38" t="str">
        <f>IF(ISERROR(VLOOKUP(J8,[2]마라톤채점!$Z$5:$AI$29,3,FALSE)),"",VLOOKUP(J8,[2]마라톤채점!$Z$5:$AI$29,3,FALSE))</f>
        <v>영동군청</v>
      </c>
      <c r="L8" s="39">
        <f>IF(ISERROR(VLOOKUP(J8,[2]마라톤채점!$Z$5:$AI$29,4,FALSE)),"",VLOOKUP(J8,[2]마라톤채점!$Z$5:$AI$29,4,FALSE))</f>
        <v>0.15252314814814816</v>
      </c>
      <c r="M8" s="42">
        <f t="shared" si="0"/>
        <v>1.005787037037037E-2</v>
      </c>
      <c r="N8" s="36">
        <v>5</v>
      </c>
      <c r="O8" s="38" t="str">
        <f>IF(ISERROR(VLOOKUP(N8,[2]마라톤채점!$AA$5:$AI$29,6,FALSE)),"",VLOOKUP(N8,[2]마라톤채점!$AA$5:$AI$29,6,FALSE))</f>
        <v>경주시청</v>
      </c>
      <c r="P8" s="39">
        <f>IF(ISERROR(VLOOKUP(N8,[2]마라톤채점!$AA$5:$AI$29,7,FALSE)),"",VLOOKUP(N8,[2]마라톤채점!$AA$5:$AI$29,7,FALSE))</f>
        <v>0.16973379629629629</v>
      </c>
      <c r="Q8" s="43">
        <f t="shared" si="1"/>
        <v>1.9097222222222154E-3</v>
      </c>
    </row>
    <row r="9" spans="1:17">
      <c r="A9" s="32">
        <v>6</v>
      </c>
      <c r="B9" s="33" t="str">
        <f>IF(ISERROR(VLOOKUP(A9,[2]마라톤채점!$A$5:$L$349,6,FALSE)),"",VLOOKUP(A9,[2]마라톤채점!$A$5:$L$349,6,FALSE))</f>
        <v>김민</v>
      </c>
      <c r="C9" s="34">
        <f>IF(ISERROR(VLOOKUP(A9,[2]마라톤채점!$A$5:$L$349,7,FALSE)),"",VLOOKUP(A9,[2]마라톤채점!$A$5:$L$349,7,FALSE))</f>
        <v>4.5543981481481477E-2</v>
      </c>
      <c r="D9" s="35" t="str">
        <f>IF(ISERROR(VLOOKUP(A9,[2]마라톤채점!$A$5:$L$349,11,FALSE)),"",VLOOKUP(A9,[2]마라톤채점!$A$5:$L$349,11,FALSE))</f>
        <v>삼성전자</v>
      </c>
      <c r="E9" s="36">
        <v>6</v>
      </c>
      <c r="F9" s="33" t="str">
        <f>IF(ISERROR(VLOOKUP(E9,[2]마라톤채점!$B$5:$L$349,5,FALSE)),"",VLOOKUP(E9,[2]마라톤채점!$B$5:$L$349,5,FALSE))</f>
        <v>임경희</v>
      </c>
      <c r="G9" s="34">
        <f>IF(ISERROR(VLOOKUP(E9,[2]마라톤채점!$B$5:$L$349,6,FALSE)),"",VLOOKUP(E9,[2]마라톤채점!$B$5:$L$349,6,FALSE))</f>
        <v>5.3090277777777778E-2</v>
      </c>
      <c r="H9" s="33" t="str">
        <f>IF(ISERROR(VLOOKUP(E9,[2]마라톤채점!$B$5:$L$349,10,FALSE)),"",VLOOKUP(E9,[2]마라톤채점!$B$5:$L$349,10,FALSE))</f>
        <v>구미시청(여)</v>
      </c>
      <c r="I9" s="22"/>
      <c r="J9" s="37">
        <v>6</v>
      </c>
      <c r="K9" s="38" t="str">
        <f>IF(ISERROR(VLOOKUP(J9,[2]마라톤채점!$Z$5:$AI$29,3,FALSE)),"",VLOOKUP(J9,[2]마라톤채점!$Z$5:$AI$29,3,FALSE))</f>
        <v>고양시청</v>
      </c>
      <c r="L9" s="39">
        <f>IF(ISERROR(VLOOKUP(J9,[2]마라톤채점!$Z$5:$AI$29,4,FALSE)),"",VLOOKUP(J9,[2]마라톤채점!$Z$5:$AI$29,4,FALSE))</f>
        <v>0.20616898148148149</v>
      </c>
      <c r="M9" s="42">
        <f t="shared" si="0"/>
        <v>5.3645833333333337E-2</v>
      </c>
      <c r="N9" s="36">
        <v>6</v>
      </c>
      <c r="O9" s="38" t="str">
        <f>IF(ISERROR(VLOOKUP(N9,[2]마라톤채점!$AA$5:$AI$29,6,FALSE)),"",VLOOKUP(N9,[2]마라톤채점!$AA$5:$AI$29,6,FALSE))</f>
        <v>옥천군청(여)</v>
      </c>
      <c r="P9" s="39">
        <f>IF(ISERROR(VLOOKUP(N9,[2]마라톤채점!$AA$5:$AI$29,7,FALSE)),"",VLOOKUP(N9,[2]마라톤채점!$AA$5:$AI$29,7,FALSE))</f>
        <v>0.17031249999999998</v>
      </c>
      <c r="Q9" s="43">
        <f t="shared" si="1"/>
        <v>5.787037037036924E-4</v>
      </c>
    </row>
    <row r="10" spans="1:17">
      <c r="A10" s="32">
        <v>7</v>
      </c>
      <c r="B10" s="33" t="str">
        <f>IF(ISERROR(VLOOKUP(A10,[2]마라톤채점!$A$5:$L$349,6,FALSE)),"",VLOOKUP(A10,[2]마라톤채점!$A$5:$L$349,6,FALSE))</f>
        <v>유치웅</v>
      </c>
      <c r="C10" s="34">
        <f>IF(ISERROR(VLOOKUP(A10,[2]마라톤채점!$A$5:$L$349,7,FALSE)),"",VLOOKUP(A10,[2]마라톤채점!$A$5:$L$349,7,FALSE))</f>
        <v>4.5659722222222227E-2</v>
      </c>
      <c r="D10" s="35" t="str">
        <f>IF(ISERROR(VLOOKUP(A10,[2]마라톤채점!$A$5:$L$349,11,FALSE)),"",VLOOKUP(A10,[2]마라톤채점!$A$5:$L$349,11,FALSE))</f>
        <v>옥천군청</v>
      </c>
      <c r="E10" s="36">
        <v>7</v>
      </c>
      <c r="F10" s="33" t="str">
        <f>IF(ISERROR(VLOOKUP(E10,[2]마라톤채점!$B$5:$L$349,5,FALSE)),"",VLOOKUP(E10,[2]마라톤채점!$B$5:$L$349,5,FALSE))</f>
        <v>임예진</v>
      </c>
      <c r="G10" s="34">
        <f>IF(ISERROR(VLOOKUP(E10,[2]마라톤채점!$B$5:$L$349,6,FALSE)),"",VLOOKUP(E10,[2]마라톤채점!$B$5:$L$349,6,FALSE))</f>
        <v>5.3124999999999999E-2</v>
      </c>
      <c r="H10" s="33" t="str">
        <f>IF(ISERROR(VLOOKUP(E10,[2]마라톤채점!$B$5:$L$349,10,FALSE)),"",VLOOKUP(E10,[2]마라톤채점!$B$5:$L$349,10,FALSE))</f>
        <v>경기도청</v>
      </c>
      <c r="I10" s="22"/>
      <c r="J10" s="37">
        <v>7</v>
      </c>
      <c r="K10" s="38" t="str">
        <f>IF(ISERROR(VLOOKUP(J10,[2]마라톤채점!$Z$5:$AI$29,3,FALSE)),"",VLOOKUP(J10,[2]마라톤채점!$Z$5:$AI$29,3,FALSE))</f>
        <v>괴산군청</v>
      </c>
      <c r="L10" s="39">
        <f>IF(ISERROR(VLOOKUP(J10,[2]마라톤채점!$Z$5:$AI$29,4,FALSE)),"",VLOOKUP(J10,[2]마라톤채점!$Z$5:$AI$29,4,FALSE))</f>
        <v>0.27589120370370374</v>
      </c>
      <c r="M10" s="42">
        <f t="shared" si="0"/>
        <v>6.9722222222222241E-2</v>
      </c>
      <c r="N10" s="36">
        <v>7</v>
      </c>
      <c r="O10" s="38" t="str">
        <f>IF(ISERROR(VLOOKUP(N10,[2]마라톤채점!$AA$5:$AI$29,6,FALSE)),"",VLOOKUP(N10,[2]마라톤채점!$AA$5:$AI$29,6,FALSE))</f>
        <v>K-water</v>
      </c>
      <c r="P10" s="39">
        <f>IF(ISERROR(VLOOKUP(N10,[2]마라톤채점!$AA$5:$AI$29,7,FALSE)),"",VLOOKUP(N10,[2]마라톤채점!$AA$5:$AI$29,7,FALSE))</f>
        <v>0.25701388888888888</v>
      </c>
      <c r="Q10" s="43">
        <f t="shared" si="1"/>
        <v>8.6701388888888897E-2</v>
      </c>
    </row>
    <row r="11" spans="1:17" ht="13.5" customHeight="1">
      <c r="A11" s="32">
        <v>8</v>
      </c>
      <c r="B11" s="33" t="str">
        <f>IF(ISERROR(VLOOKUP(A11,[2]마라톤채점!$A$5:$L$349,6,FALSE)),"",VLOOKUP(A11,[2]마라톤채점!$A$5:$L$349,6,FALSE))</f>
        <v>장신권</v>
      </c>
      <c r="C11" s="34">
        <f>IF(ISERROR(VLOOKUP(A11,[2]마라톤채점!$A$5:$L$349,7,FALSE)),"",VLOOKUP(A11,[2]마라톤채점!$A$5:$L$349,7,FALSE))</f>
        <v>4.614583333333333E-2</v>
      </c>
      <c r="D11" s="35" t="str">
        <f>IF(ISERROR(VLOOKUP(A11,[2]마라톤채점!$A$5:$L$349,11,FALSE)),"",VLOOKUP(A11,[2]마라톤채점!$A$5:$L$349,11,FALSE))</f>
        <v>국민체육진흥공단</v>
      </c>
      <c r="E11" s="36">
        <v>8</v>
      </c>
      <c r="F11" s="33" t="str">
        <f>IF(ISERROR(VLOOKUP(E11,[2]마라톤채점!$B$5:$L$349,5,FALSE)),"",VLOOKUP(E11,[2]마라톤채점!$B$5:$L$349,5,FALSE))</f>
        <v>안슬기</v>
      </c>
      <c r="G11" s="34">
        <f>IF(ISERROR(VLOOKUP(E11,[2]마라톤채점!$B$5:$L$349,6,FALSE)),"",VLOOKUP(E11,[2]마라톤채점!$B$5:$L$349,6,FALSE))</f>
        <v>5.31712962962963E-2</v>
      </c>
      <c r="H11" s="33" t="str">
        <f>IF(ISERROR(VLOOKUP(E11,[2]마라톤채점!$B$5:$L$349,10,FALSE)),"",VLOOKUP(E11,[2]마라톤채점!$B$5:$L$349,10,FALSE))</f>
        <v>SH공사</v>
      </c>
      <c r="I11" s="22"/>
      <c r="J11" s="37">
        <v>8</v>
      </c>
      <c r="K11" s="38" t="str">
        <f>IF(ISERROR(VLOOKUP(J11,[2]마라톤채점!$Z$5:$AI$29,3,FALSE)),"",VLOOKUP(J11,[2]마라톤채점!$Z$5:$AI$29,3,FALSE))</f>
        <v>충주시청</v>
      </c>
      <c r="L11" s="39">
        <f>IF(ISERROR(VLOOKUP(J11,[2]마라톤채점!$Z$5:$AI$29,4,FALSE)),"",VLOOKUP(J11,[2]마라톤채점!$Z$5:$AI$29,4,FALSE))</f>
        <v>0.2767013888888889</v>
      </c>
      <c r="M11" s="42">
        <f t="shared" si="0"/>
        <v>8.101851851851638E-4</v>
      </c>
      <c r="N11" s="36">
        <v>8</v>
      </c>
      <c r="O11" s="38" t="str">
        <f>IF(ISERROR(VLOOKUP(N11,[2]마라톤채점!$AA$5:$AI$29,6,FALSE)),"",VLOOKUP(N11,[2]마라톤채점!$AA$5:$AI$29,6,FALSE))</f>
        <v>영동군청(여)</v>
      </c>
      <c r="P11" s="39">
        <f>IF(ISERROR(VLOOKUP(N11,[2]마라톤채점!$AA$5:$AI$29,7,FALSE)),"",VLOOKUP(N11,[2]마라톤채점!$AA$5:$AI$29,7,FALSE))</f>
        <v>0.34495370370370371</v>
      </c>
      <c r="Q11" s="43">
        <f t="shared" si="1"/>
        <v>8.7939814814814832E-2</v>
      </c>
    </row>
    <row r="12" spans="1:17">
      <c r="A12" s="32">
        <v>9</v>
      </c>
      <c r="B12" s="33" t="str">
        <f>IF(ISERROR(VLOOKUP(A12,[2]마라톤채점!$A$5:$L$349,6,FALSE)),"",VLOOKUP(A12,[2]마라톤채점!$A$5:$L$349,6,FALSE))</f>
        <v>김상훈</v>
      </c>
      <c r="C12" s="34">
        <f>IF(ISERROR(VLOOKUP(A12,[2]마라톤채점!$A$5:$L$349,7,FALSE)),"",VLOOKUP(A12,[2]마라톤채점!$A$5:$L$349,7,FALSE))</f>
        <v>4.6331018518518514E-2</v>
      </c>
      <c r="D12" s="35" t="str">
        <f>IF(ISERROR(VLOOKUP(A12,[2]마라톤채점!$A$5:$L$349,11,FALSE)),"",VLOOKUP(A12,[2]마라톤채점!$A$5:$L$349,11,FALSE))</f>
        <v>충주시청</v>
      </c>
      <c r="E12" s="36">
        <v>9</v>
      </c>
      <c r="F12" s="33" t="str">
        <f>IF(ISERROR(VLOOKUP(E12,[2]마라톤채점!$B$5:$L$349,5,FALSE)),"",VLOOKUP(E12,[2]마라톤채점!$B$5:$L$349,5,FALSE))</f>
        <v>장은영</v>
      </c>
      <c r="G12" s="34">
        <f>IF(ISERROR(VLOOKUP(E12,[2]마라톤채점!$B$5:$L$349,6,FALSE)),"",VLOOKUP(E12,[2]마라톤채점!$B$5:$L$349,6,FALSE))</f>
        <v>5.3668981481481477E-2</v>
      </c>
      <c r="H12" s="33" t="str">
        <f>IF(ISERROR(VLOOKUP(E12,[2]마라톤채점!$B$5:$L$349,10,FALSE)),"",VLOOKUP(E12,[2]마라톤채점!$B$5:$L$349,10,FALSE))</f>
        <v>충주시청(여)</v>
      </c>
      <c r="I12" s="22"/>
      <c r="J12" s="37">
        <v>9</v>
      </c>
      <c r="K12" s="38" t="str">
        <f>IF(ISERROR(VLOOKUP(J12,[2]마라톤채점!$Z$5:$AI$29,3,FALSE)),"",VLOOKUP(J12,[2]마라톤채점!$Z$5:$AI$29,3,FALSE))</f>
        <v/>
      </c>
      <c r="L12" s="39" t="str">
        <f>IF(ISERROR(VLOOKUP(J12,[2]마라톤채점!$Z$5:$AI$29,4,FALSE)),"",VLOOKUP(J12,[2]마라톤채점!$Z$5:$AI$29,4,FALSE))</f>
        <v/>
      </c>
      <c r="M12" s="42" t="str">
        <f t="shared" si="0"/>
        <v/>
      </c>
      <c r="N12" s="36">
        <v>9</v>
      </c>
      <c r="O12" s="38" t="str">
        <f>IF(ISERROR(VLOOKUP(N12,[2]마라톤채점!$AA$5:$AI$29,6,FALSE)),"",VLOOKUP(N12,[2]마라톤채점!$AA$5:$AI$29,6,FALSE))</f>
        <v>SH공사</v>
      </c>
      <c r="P12" s="39">
        <f>IF(ISERROR(VLOOKUP(N12,[2]마라톤채점!$AA$5:$AI$29,7,FALSE)),"",VLOOKUP(N12,[2]마라톤채점!$AA$5:$AI$29,7,FALSE))</f>
        <v>0.34534722222222219</v>
      </c>
      <c r="Q12" s="43">
        <f t="shared" si="1"/>
        <v>3.9351851851848751E-4</v>
      </c>
    </row>
    <row r="13" spans="1:17">
      <c r="A13" s="32">
        <v>10</v>
      </c>
      <c r="B13" s="33" t="str">
        <f>IF(ISERROR(VLOOKUP(A13,[2]마라톤채점!$A$5:$L$349,6,FALSE)),"",VLOOKUP(A13,[2]마라톤채점!$A$5:$L$349,6,FALSE))</f>
        <v>오진욱</v>
      </c>
      <c r="C13" s="34">
        <f>IF(ISERROR(VLOOKUP(A13,[2]마라톤채점!$A$5:$L$349,7,FALSE)),"",VLOOKUP(A13,[2]마라톤채점!$A$5:$L$349,7,FALSE))</f>
        <v>4.6435185185185184E-2</v>
      </c>
      <c r="D13" s="35" t="str">
        <f>IF(ISERROR(VLOOKUP(A13,[2]마라톤채점!$A$5:$L$349,11,FALSE)),"",VLOOKUP(A13,[2]마라톤채점!$A$5:$L$349,11,FALSE))</f>
        <v>국민체육진흥공단</v>
      </c>
      <c r="E13" s="36">
        <v>10</v>
      </c>
      <c r="F13" s="33" t="str">
        <f>IF(ISERROR(VLOOKUP(E13,[2]마라톤채점!$B$5:$L$349,5,FALSE)),"",VLOOKUP(E13,[2]마라톤채점!$B$5:$L$349,5,FALSE))</f>
        <v>현서용</v>
      </c>
      <c r="G13" s="34">
        <f>IF(ISERROR(VLOOKUP(E13,[2]마라톤채점!$B$5:$L$349,6,FALSE)),"",VLOOKUP(E13,[2]마라톤채점!$B$5:$L$349,6,FALSE))</f>
        <v>5.3969907407407404E-2</v>
      </c>
      <c r="H13" s="33" t="str">
        <f>IF(ISERROR(VLOOKUP(E13,[2]마라톤채점!$B$5:$L$349,10,FALSE)),"",VLOOKUP(E13,[2]마라톤채점!$B$5:$L$349,10,FALSE))</f>
        <v>삼성전자(여)</v>
      </c>
      <c r="I13" s="22"/>
      <c r="J13" s="37">
        <v>10</v>
      </c>
      <c r="K13" s="38" t="str">
        <f>IF(ISERROR(VLOOKUP(J13,[2]마라톤채점!$Z$5:$AI$29,3,FALSE)),"",VLOOKUP(J13,[2]마라톤채점!$Z$5:$AI$29,3,FALSE))</f>
        <v/>
      </c>
      <c r="L13" s="39" t="str">
        <f>IF(ISERROR(VLOOKUP(J13,[2]마라톤채점!$Z$5:$AI$29,4,FALSE)),"",VLOOKUP(J13,[2]마라톤채점!$Z$5:$AI$29,4,FALSE))</f>
        <v/>
      </c>
      <c r="M13" s="42" t="str">
        <f t="shared" si="0"/>
        <v/>
      </c>
      <c r="N13" s="36">
        <v>10</v>
      </c>
      <c r="O13" s="38" t="str">
        <f>IF(ISERROR(VLOOKUP(N13,[2]마라톤채점!$AA$5:$AI$29,6,FALSE)),"",VLOOKUP(N13,[2]마라톤채점!$AA$5:$AI$29,6,FALSE))</f>
        <v>충주시청(여)</v>
      </c>
      <c r="P13" s="39">
        <f>IF(ISERROR(VLOOKUP(N13,[2]마라톤채점!$AA$5:$AI$29,7,FALSE)),"",VLOOKUP(N13,[2]마라톤채점!$AA$5:$AI$29,7,FALSE))</f>
        <v>0.34584490740740736</v>
      </c>
      <c r="Q13" s="43">
        <f t="shared" si="1"/>
        <v>4.9768518518517046E-4</v>
      </c>
    </row>
    <row r="14" spans="1:17">
      <c r="A14" s="32">
        <v>11</v>
      </c>
      <c r="B14" s="33" t="str">
        <f>IF(ISERROR(VLOOKUP(A14,[2]마라톤채점!$A$5:$L$349,6,FALSE)),"",VLOOKUP(A14,[2]마라톤채점!$A$5:$L$349,6,FALSE))</f>
        <v>김승민</v>
      </c>
      <c r="C14" s="34">
        <f>IF(ISERROR(VLOOKUP(A14,[2]마라톤채점!$A$5:$L$349,7,FALSE)),"",VLOOKUP(A14,[2]마라톤채점!$A$5:$L$349,7,FALSE))</f>
        <v>4.6631944444444441E-2</v>
      </c>
      <c r="D14" s="35" t="str">
        <f>IF(ISERROR(VLOOKUP(A14,[2]마라톤채점!$A$5:$L$349,11,FALSE)),"",VLOOKUP(A14,[2]마라톤채점!$A$5:$L$349,11,FALSE))</f>
        <v>국민체육진흥공단</v>
      </c>
      <c r="E14" s="36">
        <v>11</v>
      </c>
      <c r="F14" s="33" t="str">
        <f>IF(ISERROR(VLOOKUP(E14,[2]마라톤채점!$B$5:$L$349,5,FALSE)),"",VLOOKUP(E14,[2]마라톤채점!$B$5:$L$349,5,FALSE))</f>
        <v>하정희</v>
      </c>
      <c r="G14" s="34">
        <f>IF(ISERROR(VLOOKUP(E14,[2]마라톤채점!$B$5:$L$349,6,FALSE)),"",VLOOKUP(E14,[2]마라톤채점!$B$5:$L$349,6,FALSE))</f>
        <v>5.409722222222222E-2</v>
      </c>
      <c r="H14" s="33" t="str">
        <f>IF(ISERROR(VLOOKUP(E14,[2]마라톤채점!$B$5:$L$349,10,FALSE)),"",VLOOKUP(E14,[2]마라톤채점!$B$5:$L$349,10,FALSE))</f>
        <v>K-water</v>
      </c>
      <c r="I14" s="22"/>
      <c r="J14" s="37">
        <v>11</v>
      </c>
      <c r="K14" s="38" t="str">
        <f>IF(ISERROR(VLOOKUP(J14,[2]마라톤채점!$Z$5:$AI$29,3,FALSE)),"",VLOOKUP(J14,[2]마라톤채점!$Z$5:$AI$29,3,FALSE))</f>
        <v/>
      </c>
      <c r="L14" s="39" t="str">
        <f>IF(ISERROR(VLOOKUP(J14,[2]마라톤채점!$Z$5:$AI$29,4,FALSE)),"",VLOOKUP(J14,[2]마라톤채점!$Z$5:$AI$29,4,FALSE))</f>
        <v/>
      </c>
      <c r="M14" s="42" t="str">
        <f t="shared" si="0"/>
        <v/>
      </c>
      <c r="N14" s="36">
        <v>11</v>
      </c>
      <c r="O14" s="38" t="str">
        <f>IF(ISERROR(VLOOKUP(N14,[2]마라톤채점!$AA$5:$AI$29,6,FALSE)),"",VLOOKUP(N14,[2]마라톤채점!$AA$5:$AI$29,6,FALSE))</f>
        <v>광주광역시청</v>
      </c>
      <c r="P14" s="39">
        <f>IF(ISERROR(VLOOKUP(N14,[2]마라톤채점!$AA$5:$AI$29,7,FALSE)),"",VLOOKUP(N14,[2]마라톤채점!$AA$5:$AI$29,7,FALSE))</f>
        <v>0.34767361111111106</v>
      </c>
      <c r="Q14" s="43">
        <f t="shared" si="1"/>
        <v>1.8287037037036935E-3</v>
      </c>
    </row>
    <row r="15" spans="1:17">
      <c r="A15" s="32">
        <v>12</v>
      </c>
      <c r="B15" s="33" t="str">
        <f>IF(ISERROR(VLOOKUP(A15,[2]마라톤채점!$A$5:$L$349,6,FALSE)),"",VLOOKUP(A15,[2]마라톤채점!$A$5:$L$349,6,FALSE))</f>
        <v>이태우</v>
      </c>
      <c r="C15" s="34">
        <f>IF(ISERROR(VLOOKUP(A15,[2]마라톤채점!$A$5:$L$349,7,FALSE)),"",VLOOKUP(A15,[2]마라톤채점!$A$5:$L$349,7,FALSE))</f>
        <v>4.7268518518518515E-2</v>
      </c>
      <c r="D15" s="35" t="str">
        <f>IF(ISERROR(VLOOKUP(A15,[2]마라톤채점!$A$5:$L$349,11,FALSE)),"",VLOOKUP(A15,[2]마라톤채점!$A$5:$L$349,11,FALSE))</f>
        <v>제천시청</v>
      </c>
      <c r="E15" s="36">
        <v>12</v>
      </c>
      <c r="F15" s="33" t="str">
        <f>IF(ISERROR(VLOOKUP(E15,[2]마라톤채점!$B$5:$L$349,5,FALSE)),"",VLOOKUP(E15,[2]마라톤채점!$B$5:$L$349,5,FALSE))</f>
        <v>박정숙</v>
      </c>
      <c r="G15" s="34">
        <f>IF(ISERROR(VLOOKUP(E15,[2]마라톤채점!$B$5:$L$349,6,FALSE)),"",VLOOKUP(E15,[2]마라톤채점!$B$5:$L$349,6,FALSE))</f>
        <v>5.4224537037037036E-2</v>
      </c>
      <c r="H15" s="33" t="str">
        <f>IF(ISERROR(VLOOKUP(E15,[2]마라톤채점!$B$5:$L$349,10,FALSE)),"",VLOOKUP(E15,[2]마라톤채점!$B$5:$L$349,10,FALSE))</f>
        <v>옥천군청(여)</v>
      </c>
      <c r="I15" s="22"/>
      <c r="J15" s="37">
        <v>12</v>
      </c>
      <c r="K15" s="38" t="str">
        <f>IF(ISERROR(VLOOKUP(J15,[2]마라톤채점!$Z$5:$AI$29,3,FALSE)),"",VLOOKUP(J15,[2]마라톤채점!$Z$5:$AI$29,3,FALSE))</f>
        <v/>
      </c>
      <c r="L15" s="39" t="str">
        <f>IF(ISERROR(VLOOKUP(J15,[2]마라톤채점!$Z$5:$AI$29,4,FALSE)),"",VLOOKUP(J15,[2]마라톤채점!$Z$5:$AI$29,4,FALSE))</f>
        <v/>
      </c>
      <c r="M15" s="42" t="str">
        <f t="shared" si="0"/>
        <v/>
      </c>
      <c r="N15" s="36">
        <v>12</v>
      </c>
      <c r="O15" s="38" t="str">
        <f>IF(ISERROR(VLOOKUP(N15,[2]마라톤채점!$AA$5:$AI$29,6,FALSE)),"",VLOOKUP(N15,[2]마라톤채점!$AA$5:$AI$29,6,FALSE))</f>
        <v>괴산군청(여)</v>
      </c>
      <c r="P15" s="39">
        <f>IF(ISERROR(VLOOKUP(N15,[2]마라톤채점!$AA$5:$AI$29,7,FALSE)),"",VLOOKUP(N15,[2]마라톤채점!$AA$5:$AI$29,7,FALSE))</f>
        <v>0.34974537037037035</v>
      </c>
      <c r="Q15" s="43">
        <f t="shared" si="1"/>
        <v>2.0717592592592871E-3</v>
      </c>
    </row>
    <row r="16" spans="1:17">
      <c r="A16" s="32">
        <v>13</v>
      </c>
      <c r="B16" s="33" t="str">
        <f>IF(ISERROR(VLOOKUP(A16,[2]마라톤채점!$A$5:$L$349,6,FALSE)),"",VLOOKUP(A16,[2]마라톤채점!$A$5:$L$349,6,FALSE))</f>
        <v>강순</v>
      </c>
      <c r="C16" s="34">
        <f>IF(ISERROR(VLOOKUP(A16,[2]마라톤채점!$A$5:$L$349,7,FALSE)),"",VLOOKUP(A16,[2]마라톤채점!$A$5:$L$349,7,FALSE))</f>
        <v>4.7280092592592589E-2</v>
      </c>
      <c r="D16" s="35" t="str">
        <f>IF(ISERROR(VLOOKUP(A16,[2]마라톤채점!$A$5:$L$349,11,FALSE)),"",VLOOKUP(A16,[2]마라톤채점!$A$5:$L$349,11,FALSE))</f>
        <v>국민체육진흥공단</v>
      </c>
      <c r="E16" s="36">
        <v>13</v>
      </c>
      <c r="F16" s="33" t="str">
        <f>IF(ISERROR(VLOOKUP(E16,[2]마라톤채점!$B$5:$L$349,5,FALSE)),"",VLOOKUP(E16,[2]마라톤채점!$B$5:$L$349,5,FALSE))</f>
        <v>최경희</v>
      </c>
      <c r="G16" s="34">
        <f>IF(ISERROR(VLOOKUP(E16,[2]마라톤채점!$B$5:$L$349,6,FALSE)),"",VLOOKUP(E16,[2]마라톤채점!$B$5:$L$349,6,FALSE))</f>
        <v>5.451388888888889E-2</v>
      </c>
      <c r="H16" s="33" t="str">
        <f>IF(ISERROR(VLOOKUP(E16,[2]마라톤채점!$B$5:$L$349,10,FALSE)),"",VLOOKUP(E16,[2]마라톤채점!$B$5:$L$349,10,FALSE))</f>
        <v>경기도청</v>
      </c>
      <c r="I16" s="22"/>
      <c r="J16" s="37">
        <v>13</v>
      </c>
      <c r="K16" s="38" t="str">
        <f>IF(ISERROR(VLOOKUP(J16,[2]마라톤채점!$Z$5:$AI$29,3,FALSE)),"",VLOOKUP(J16,[2]마라톤채점!$Z$5:$AI$29,3,FALSE))</f>
        <v/>
      </c>
      <c r="L16" s="39" t="str">
        <f>IF(ISERROR(VLOOKUP(J16,[2]마라톤채점!$Z$5:$AI$29,4,FALSE)),"",VLOOKUP(J16,[2]마라톤채점!$Z$5:$AI$29,4,FALSE))</f>
        <v/>
      </c>
      <c r="M16" s="42" t="str">
        <f t="shared" si="0"/>
        <v/>
      </c>
      <c r="N16" s="36">
        <v>13</v>
      </c>
      <c r="O16" s="38" t="str">
        <f>IF(ISERROR(VLOOKUP(N16,[2]마라톤채점!$AA$5:$AI$29,6,FALSE)),"",VLOOKUP(N16,[2]마라톤채점!$AA$5:$AI$29,6,FALSE))</f>
        <v/>
      </c>
      <c r="P16" s="39" t="str">
        <f>IF(ISERROR(VLOOKUP(N16,[2]마라톤채점!$AA$5:$AI$29,7,FALSE)),"",VLOOKUP(N16,[2]마라톤채점!$AA$5:$AI$29,7,FALSE))</f>
        <v/>
      </c>
      <c r="Q16" s="43" t="str">
        <f t="shared" si="1"/>
        <v/>
      </c>
    </row>
    <row r="17" spans="1:17">
      <c r="A17" s="32">
        <v>14</v>
      </c>
      <c r="B17" s="33" t="str">
        <f>IF(ISERROR(VLOOKUP(A17,[2]마라톤채점!$A$5:$L$349,6,FALSE)),"",VLOOKUP(A17,[2]마라톤채점!$A$5:$L$349,6,FALSE))</f>
        <v>김준수</v>
      </c>
      <c r="C17" s="34">
        <f>IF(ISERROR(VLOOKUP(A17,[2]마라톤채점!$A$5:$L$349,7,FALSE)),"",VLOOKUP(A17,[2]마라톤채점!$A$5:$L$349,7,FALSE))</f>
        <v>4.7500000000000007E-2</v>
      </c>
      <c r="D17" s="35" t="str">
        <f>IF(ISERROR(VLOOKUP(A17,[2]마라톤채점!$A$5:$L$349,11,FALSE)),"",VLOOKUP(A17,[2]마라톤채점!$A$5:$L$349,11,FALSE))</f>
        <v>옥천군청</v>
      </c>
      <c r="E17" s="36">
        <v>14</v>
      </c>
      <c r="F17" s="33" t="str">
        <f>IF(ISERROR(VLOOKUP(E17,[2]마라톤채점!$B$5:$L$349,5,FALSE)),"",VLOOKUP(E17,[2]마라톤채점!$B$5:$L$349,5,FALSE))</f>
        <v>김수진</v>
      </c>
      <c r="G17" s="34">
        <f>IF(ISERROR(VLOOKUP(E17,[2]마라톤채점!$B$5:$L$349,6,FALSE)),"",VLOOKUP(E17,[2]마라톤채점!$B$5:$L$349,6,FALSE))</f>
        <v>5.4525462962962963E-2</v>
      </c>
      <c r="H17" s="33" t="str">
        <f>IF(ISERROR(VLOOKUP(E17,[2]마라톤채점!$B$5:$L$349,10,FALSE)),"",VLOOKUP(E17,[2]마라톤채점!$B$5:$L$349,10,FALSE))</f>
        <v>경주시청</v>
      </c>
      <c r="I17" s="22"/>
      <c r="J17" s="37">
        <v>14</v>
      </c>
      <c r="K17" s="38" t="str">
        <f>IF(ISERROR(VLOOKUP(J17,[2]마라톤채점!$Z$5:$AI$29,3,FALSE)),"",VLOOKUP(J17,[2]마라톤채점!$Z$5:$AI$29,3,FALSE))</f>
        <v/>
      </c>
      <c r="L17" s="39" t="str">
        <f>IF(ISERROR(VLOOKUP(J17,[2]마라톤채점!$Z$5:$AI$29,4,FALSE)),"",VLOOKUP(J17,[2]마라톤채점!$Z$5:$AI$29,4,FALSE))</f>
        <v/>
      </c>
      <c r="M17" s="42" t="str">
        <f t="shared" si="0"/>
        <v/>
      </c>
      <c r="N17" s="36">
        <v>14</v>
      </c>
      <c r="O17" s="38" t="str">
        <f>IF(ISERROR(VLOOKUP(N17,[2]마라톤채점!$AA$5:$AI$29,6,FALSE)),"",VLOOKUP(N17,[2]마라톤채점!$AA$5:$AI$29,6,FALSE))</f>
        <v/>
      </c>
      <c r="P17" s="39" t="str">
        <f>IF(ISERROR(VLOOKUP(N17,[2]마라톤채점!$AA$5:$AI$29,7,FALSE)),"",VLOOKUP(N17,[2]마라톤채점!$AA$5:$AI$29,7,FALSE))</f>
        <v/>
      </c>
      <c r="Q17" s="43" t="str">
        <f t="shared" si="1"/>
        <v/>
      </c>
    </row>
    <row r="18" spans="1:17">
      <c r="A18" s="32">
        <v>15</v>
      </c>
      <c r="B18" s="33" t="str">
        <f>IF(ISERROR(VLOOKUP(A18,[2]마라톤채점!$A$5:$L$349,6,FALSE)),"",VLOOKUP(A18,[2]마라톤채점!$A$5:$L$349,6,FALSE))</f>
        <v>김규태</v>
      </c>
      <c r="C18" s="34">
        <f>IF(ISERROR(VLOOKUP(A18,[2]마라톤채점!$A$5:$L$349,7,FALSE)),"",VLOOKUP(A18,[2]마라톤채점!$A$5:$L$349,7,FALSE))</f>
        <v>4.7511574074074074E-2</v>
      </c>
      <c r="D18" s="35" t="str">
        <f>IF(ISERROR(VLOOKUP(A18,[2]마라톤채점!$A$5:$L$349,11,FALSE)),"",VLOOKUP(A18,[2]마라톤채점!$A$5:$L$349,11,FALSE))</f>
        <v>제천시청</v>
      </c>
      <c r="E18" s="36">
        <v>15</v>
      </c>
      <c r="F18" s="33" t="str">
        <f>IF(ISERROR(VLOOKUP(E18,[2]마라톤채점!$B$5:$L$349,5,FALSE)),"",VLOOKUP(E18,[2]마라톤채점!$B$5:$L$349,5,FALSE))</f>
        <v>손유나</v>
      </c>
      <c r="G18" s="34">
        <f>IF(ISERROR(VLOOKUP(E18,[2]마라톤채점!$B$5:$L$349,6,FALSE)),"",VLOOKUP(E18,[2]마라톤채점!$B$5:$L$349,6,FALSE))</f>
        <v>5.4895833333333331E-2</v>
      </c>
      <c r="H18" s="33" t="str">
        <f>IF(ISERROR(VLOOKUP(E18,[2]마라톤채점!$B$5:$L$349,10,FALSE)),"",VLOOKUP(E18,[2]마라톤채점!$B$5:$L$349,10,FALSE))</f>
        <v>부천시청</v>
      </c>
      <c r="I18" s="22"/>
      <c r="J18" s="37">
        <v>15</v>
      </c>
      <c r="K18" s="38" t="str">
        <f>IF(ISERROR(VLOOKUP(J18,[2]마라톤채점!$Z$5:$AI$29,3,FALSE)),"",VLOOKUP(J18,[2]마라톤채점!$Z$5:$AI$29,3,FALSE))</f>
        <v/>
      </c>
      <c r="L18" s="39" t="str">
        <f>IF(ISERROR(VLOOKUP(J18,[2]마라톤채점!$Z$5:$AI$29,4,FALSE)),"",VLOOKUP(J18,[2]마라톤채점!$Z$5:$AI$29,4,FALSE))</f>
        <v/>
      </c>
      <c r="M18" s="42" t="str">
        <f t="shared" si="0"/>
        <v/>
      </c>
      <c r="N18" s="36">
        <v>15</v>
      </c>
      <c r="O18" s="38" t="str">
        <f>IF(ISERROR(VLOOKUP(N18,[2]마라톤채점!$AA$5:$AI$29,6,FALSE)),"",VLOOKUP(N18,[2]마라톤채점!$AA$5:$AI$29,6,FALSE))</f>
        <v/>
      </c>
      <c r="P18" s="39" t="str">
        <f>IF(ISERROR(VLOOKUP(N18,[2]마라톤채점!$AA$5:$AI$29,7,FALSE)),"",VLOOKUP(N18,[2]마라톤채점!$AA$5:$AI$29,7,FALSE))</f>
        <v/>
      </c>
      <c r="Q18" s="43" t="str">
        <f t="shared" si="1"/>
        <v/>
      </c>
    </row>
    <row r="19" spans="1:17">
      <c r="A19" s="32">
        <v>16</v>
      </c>
      <c r="B19" s="33" t="str">
        <f>IF(ISERROR(VLOOKUP(A19,[2]마라톤채점!$A$5:$L$349,6,FALSE)),"",VLOOKUP(A19,[2]마라톤채점!$A$5:$L$349,6,FALSE))</f>
        <v>엄상현</v>
      </c>
      <c r="C19" s="34">
        <f>IF(ISERROR(VLOOKUP(A19,[2]마라톤채점!$A$5:$L$349,7,FALSE)),"",VLOOKUP(A19,[2]마라톤채점!$A$5:$L$349,7,FALSE))</f>
        <v>4.7685185185185185E-2</v>
      </c>
      <c r="D19" s="35" t="str">
        <f>IF(ISERROR(VLOOKUP(A19,[2]마라톤채점!$A$5:$L$349,11,FALSE)),"",VLOOKUP(A19,[2]마라톤채점!$A$5:$L$349,11,FALSE))</f>
        <v>제천시청</v>
      </c>
      <c r="E19" s="36">
        <v>16</v>
      </c>
      <c r="F19" s="33" t="str">
        <f>IF(ISERROR(VLOOKUP(E19,[2]마라톤채점!$B$5:$L$349,5,FALSE)),"",VLOOKUP(E19,[2]마라톤채점!$B$5:$L$349,5,FALSE))</f>
        <v>박명여</v>
      </c>
      <c r="G19" s="34">
        <f>IF(ISERROR(VLOOKUP(E19,[2]마라톤채점!$B$5:$L$349,6,FALSE)),"",VLOOKUP(E19,[2]마라톤채점!$B$5:$L$349,6,FALSE))</f>
        <v>5.5243055555555559E-2</v>
      </c>
      <c r="H19" s="33" t="str">
        <f>IF(ISERROR(VLOOKUP(E19,[2]마라톤채점!$B$5:$L$349,10,FALSE)),"",VLOOKUP(E19,[2]마라톤채점!$B$5:$L$349,10,FALSE))</f>
        <v>경주시청</v>
      </c>
      <c r="I19" s="22"/>
      <c r="J19" s="37">
        <v>16</v>
      </c>
      <c r="K19" s="38" t="str">
        <f>IF(ISERROR(VLOOKUP(J19,[2]마라톤채점!$Z$5:$AI$29,3,FALSE)),"",VLOOKUP(J19,[2]마라톤채점!$Z$5:$AI$29,3,FALSE))</f>
        <v/>
      </c>
      <c r="L19" s="39" t="str">
        <f>IF(ISERROR(VLOOKUP(J19,[2]마라톤채점!$Z$5:$AI$29,4,FALSE)),"",VLOOKUP(J19,[2]마라톤채점!$Z$5:$AI$29,4,FALSE))</f>
        <v/>
      </c>
      <c r="M19" s="42" t="str">
        <f t="shared" si="0"/>
        <v/>
      </c>
      <c r="N19" s="36">
        <v>16</v>
      </c>
      <c r="O19" s="38" t="str">
        <f>IF(ISERROR(VLOOKUP(N19,[2]마라톤채점!$AA$5:$AI$29,6,FALSE)),"",VLOOKUP(N19,[2]마라톤채점!$AA$5:$AI$29,6,FALSE))</f>
        <v/>
      </c>
      <c r="P19" s="39" t="str">
        <f>IF(ISERROR(VLOOKUP(N19,[2]마라톤채점!$AA$5:$AI$29,7,FALSE)),"",VLOOKUP(N19,[2]마라톤채점!$AA$5:$AI$29,7,FALSE))</f>
        <v/>
      </c>
      <c r="Q19" s="43" t="str">
        <f t="shared" si="1"/>
        <v/>
      </c>
    </row>
    <row r="20" spans="1:17">
      <c r="A20" s="32">
        <v>17</v>
      </c>
      <c r="B20" s="33" t="str">
        <f>IF(ISERROR(VLOOKUP(A20,[2]마라톤채점!$A$5:$L$349,6,FALSE)),"",VLOOKUP(A20,[2]마라톤채점!$A$5:$L$349,6,FALSE))</f>
        <v>문정기</v>
      </c>
      <c r="C20" s="34">
        <f>IF(ISERROR(VLOOKUP(A20,[2]마라톤채점!$A$5:$L$349,7,FALSE)),"",VLOOKUP(A20,[2]마라톤채점!$A$5:$L$349,7,FALSE))</f>
        <v>4.8182870370370369E-2</v>
      </c>
      <c r="D20" s="35" t="str">
        <f>IF(ISERROR(VLOOKUP(A20,[2]마라톤채점!$A$5:$L$349,11,FALSE)),"",VLOOKUP(A20,[2]마라톤채점!$A$5:$L$349,11,FALSE))</f>
        <v>영동군청</v>
      </c>
      <c r="E20" s="36">
        <v>17</v>
      </c>
      <c r="F20" s="33" t="str">
        <f>IF(ISERROR(VLOOKUP(E20,[2]마라톤채점!$B$5:$L$349,5,FALSE)),"",VLOOKUP(E20,[2]마라톤채점!$B$5:$L$349,5,FALSE))</f>
        <v>김은미</v>
      </c>
      <c r="G20" s="34">
        <f>IF(ISERROR(VLOOKUP(E20,[2]마라톤채점!$B$5:$L$349,6,FALSE)),"",VLOOKUP(E20,[2]마라톤채점!$B$5:$L$349,6,FALSE))</f>
        <v>5.5497685185185185E-2</v>
      </c>
      <c r="H20" s="33" t="str">
        <f>IF(ISERROR(VLOOKUP(E20,[2]마라톤채점!$B$5:$L$349,10,FALSE)),"",VLOOKUP(E20,[2]마라톤채점!$B$5:$L$349,10,FALSE))</f>
        <v>광주광역시청</v>
      </c>
      <c r="I20" s="22"/>
      <c r="J20" s="37">
        <v>17</v>
      </c>
      <c r="K20" s="38" t="str">
        <f>IF(ISERROR(VLOOKUP(J20,[2]마라톤채점!$Z$5:$AI$29,3,FALSE)),"",VLOOKUP(J20,[2]마라톤채점!$Z$5:$AI$29,3,FALSE))</f>
        <v/>
      </c>
      <c r="L20" s="39" t="str">
        <f>IF(ISERROR(VLOOKUP(J20,[2]마라톤채점!$Z$5:$AI$29,4,FALSE)),"",VLOOKUP(J20,[2]마라톤채점!$Z$5:$AI$29,4,FALSE))</f>
        <v/>
      </c>
      <c r="M20" s="42" t="str">
        <f t="shared" si="0"/>
        <v/>
      </c>
      <c r="N20" s="36">
        <v>17</v>
      </c>
      <c r="O20" s="38" t="str">
        <f>IF(ISERROR(VLOOKUP(N20,[2]마라톤채점!$AA$5:$AI$29,6,FALSE)),"",VLOOKUP(N20,[2]마라톤채점!$AA$5:$AI$29,6,FALSE))</f>
        <v/>
      </c>
      <c r="P20" s="39" t="str">
        <f>IF(ISERROR(VLOOKUP(N20,[2]마라톤채점!$AA$5:$AI$29,7,FALSE)),"",VLOOKUP(N20,[2]마라톤채점!$AA$5:$AI$29,7,FALSE))</f>
        <v/>
      </c>
      <c r="Q20" s="43" t="str">
        <f t="shared" si="1"/>
        <v/>
      </c>
    </row>
    <row r="21" spans="1:17">
      <c r="A21" s="32">
        <v>18</v>
      </c>
      <c r="B21" s="33" t="str">
        <f>IF(ISERROR(VLOOKUP(A21,[2]마라톤채점!$A$5:$L$349,6,FALSE)),"",VLOOKUP(A21,[2]마라톤채점!$A$5:$L$349,6,FALSE))</f>
        <v>김재민</v>
      </c>
      <c r="C21" s="34">
        <f>IF(ISERROR(VLOOKUP(A21,[2]마라톤채점!$A$5:$L$349,7,FALSE)),"",VLOOKUP(A21,[2]마라톤채점!$A$5:$L$349,7,FALSE))</f>
        <v>4.8194444444444449E-2</v>
      </c>
      <c r="D21" s="35" t="str">
        <f>IF(ISERROR(VLOOKUP(A21,[2]마라톤채점!$A$5:$L$349,11,FALSE)),"",VLOOKUP(A21,[2]마라톤채점!$A$5:$L$349,11,FALSE))</f>
        <v>옥천군청</v>
      </c>
      <c r="E21" s="36">
        <v>18</v>
      </c>
      <c r="F21" s="33" t="str">
        <f>IF(ISERROR(VLOOKUP(E21,[2]마라톤채점!$B$5:$L$349,5,FALSE)),"",VLOOKUP(E21,[2]마라톤채점!$B$5:$L$349,5,FALSE))</f>
        <v>강혜림</v>
      </c>
      <c r="G21" s="34">
        <f>IF(ISERROR(VLOOKUP(E21,[2]마라톤채점!$B$5:$L$349,6,FALSE)),"",VLOOKUP(E21,[2]마라톤채점!$B$5:$L$349,6,FALSE))</f>
        <v>5.5509259259259258E-2</v>
      </c>
      <c r="H21" s="33" t="str">
        <f>IF(ISERROR(VLOOKUP(E21,[2]마라톤채점!$B$5:$L$349,10,FALSE)),"",VLOOKUP(E21,[2]마라톤채점!$B$5:$L$349,10,FALSE))</f>
        <v>옥천군청(여)</v>
      </c>
      <c r="I21" s="22"/>
      <c r="J21" s="37">
        <v>18</v>
      </c>
      <c r="K21" s="38" t="str">
        <f>IF(ISERROR(VLOOKUP(J21,[2]마라톤채점!$Z$5:$AI$29,3,FALSE)),"",VLOOKUP(J21,[2]마라톤채점!$Z$5:$AI$29,3,FALSE))</f>
        <v/>
      </c>
      <c r="L21" s="39" t="str">
        <f>IF(ISERROR(VLOOKUP(J21,[2]마라톤채점!$Z$5:$AI$29,4,FALSE)),"",VLOOKUP(J21,[2]마라톤채점!$Z$5:$AI$29,4,FALSE))</f>
        <v/>
      </c>
      <c r="M21" s="42" t="str">
        <f t="shared" si="0"/>
        <v/>
      </c>
      <c r="N21" s="36">
        <v>18</v>
      </c>
      <c r="O21" s="38" t="str">
        <f>IF(ISERROR(VLOOKUP(N21,[2]마라톤채점!$AA$5:$AI$29,6,FALSE)),"",VLOOKUP(N21,[2]마라톤채점!$AA$5:$AI$29,6,FALSE))</f>
        <v/>
      </c>
      <c r="P21" s="39" t="str">
        <f>IF(ISERROR(VLOOKUP(N21,[2]마라톤채점!$AA$5:$AI$29,7,FALSE)),"",VLOOKUP(N21,[2]마라톤채점!$AA$5:$AI$29,7,FALSE))</f>
        <v/>
      </c>
      <c r="Q21" s="43" t="str">
        <f t="shared" si="1"/>
        <v/>
      </c>
    </row>
    <row r="22" spans="1:17">
      <c r="A22" s="32">
        <v>19</v>
      </c>
      <c r="B22" s="33" t="str">
        <f>IF(ISERROR(VLOOKUP(A22,[2]마라톤채점!$A$5:$L$349,6,FALSE)),"",VLOOKUP(A22,[2]마라톤채점!$A$5:$L$349,6,FALSE))</f>
        <v>김주안</v>
      </c>
      <c r="C22" s="34">
        <f>IF(ISERROR(VLOOKUP(A22,[2]마라톤채점!$A$5:$L$349,7,FALSE)),"",VLOOKUP(A22,[2]마라톤채점!$A$5:$L$349,7,FALSE))</f>
        <v>4.8449074074074082E-2</v>
      </c>
      <c r="D22" s="35" t="str">
        <f>IF(ISERROR(VLOOKUP(A22,[2]마라톤채점!$A$5:$L$349,11,FALSE)),"",VLOOKUP(A22,[2]마라톤채점!$A$5:$L$349,11,FALSE))</f>
        <v>옥천군청</v>
      </c>
      <c r="E22" s="36">
        <v>19</v>
      </c>
      <c r="F22" s="33" t="str">
        <f>IF(ISERROR(VLOOKUP(E22,[2]마라톤채점!$B$5:$L$349,5,FALSE)),"",VLOOKUP(E22,[2]마라톤채점!$B$5:$L$349,5,FALSE))</f>
        <v>이다슬</v>
      </c>
      <c r="G22" s="34">
        <f>IF(ISERROR(VLOOKUP(E22,[2]마라톤채점!$B$5:$L$349,6,FALSE)),"",VLOOKUP(E22,[2]마라톤채점!$B$5:$L$349,6,FALSE))</f>
        <v>5.5833333333333325E-2</v>
      </c>
      <c r="H22" s="33" t="str">
        <f>IF(ISERROR(VLOOKUP(E22,[2]마라톤채점!$B$5:$L$349,10,FALSE)),"",VLOOKUP(E22,[2]마라톤채점!$B$5:$L$349,10,FALSE))</f>
        <v>경기도청</v>
      </c>
      <c r="I22" s="22"/>
      <c r="J22" s="37">
        <v>19</v>
      </c>
      <c r="K22" s="38" t="str">
        <f>IF(ISERROR(VLOOKUP(J22,[2]마라톤채점!$Z$5:$AI$29,3,FALSE)),"",VLOOKUP(J22,[2]마라톤채점!$Z$5:$AI$29,3,FALSE))</f>
        <v/>
      </c>
      <c r="L22" s="39" t="str">
        <f>IF(ISERROR(VLOOKUP(J22,[2]마라톤채점!$Z$5:$AI$29,4,FALSE)),"",VLOOKUP(J22,[2]마라톤채점!$Z$5:$AI$29,4,FALSE))</f>
        <v/>
      </c>
      <c r="M22" s="42" t="str">
        <f t="shared" si="0"/>
        <v/>
      </c>
      <c r="N22" s="36">
        <v>19</v>
      </c>
      <c r="O22" s="38" t="str">
        <f>IF(ISERROR(VLOOKUP(N22,[2]마라톤채점!$AA$5:$AI$29,6,FALSE)),"",VLOOKUP(N22,[2]마라톤채점!$AA$5:$AI$29,6,FALSE))</f>
        <v/>
      </c>
      <c r="P22" s="39" t="str">
        <f>IF(ISERROR(VLOOKUP(N22,[2]마라톤채점!$AA$5:$AI$29,7,FALSE)),"",VLOOKUP(N22,[2]마라톤채점!$AA$5:$AI$29,7,FALSE))</f>
        <v/>
      </c>
      <c r="Q22" s="43" t="str">
        <f t="shared" si="1"/>
        <v/>
      </c>
    </row>
    <row r="23" spans="1:17">
      <c r="A23" s="32">
        <v>20</v>
      </c>
      <c r="B23" s="33" t="str">
        <f>IF(ISERROR(VLOOKUP(A23,[2]마라톤채점!$A$5:$L$349,6,FALSE)),"",VLOOKUP(A23,[2]마라톤채점!$A$5:$L$349,6,FALSE))</f>
        <v>김기현</v>
      </c>
      <c r="C23" s="34">
        <f>IF(ISERROR(VLOOKUP(A23,[2]마라톤채점!$A$5:$L$349,7,FALSE)),"",VLOOKUP(A23,[2]마라톤채점!$A$5:$L$349,7,FALSE))</f>
        <v>5.1655092592592593E-2</v>
      </c>
      <c r="D23" s="35" t="str">
        <f>IF(ISERROR(VLOOKUP(A23,[2]마라톤채점!$A$5:$L$349,11,FALSE)),"",VLOOKUP(A23,[2]마라톤채점!$A$5:$L$349,11,FALSE))</f>
        <v>영동군청</v>
      </c>
      <c r="E23" s="36">
        <v>20</v>
      </c>
      <c r="F23" s="33" t="str">
        <f>IF(ISERROR(VLOOKUP(E23,[2]마라톤채점!$B$5:$L$349,5,FALSE)),"",VLOOKUP(E23,[2]마라톤채점!$B$5:$L$349,5,FALSE))</f>
        <v>박호선</v>
      </c>
      <c r="G23" s="34">
        <f>IF(ISERROR(VLOOKUP(E23,[2]마라톤채점!$B$5:$L$349,6,FALSE)),"",VLOOKUP(E23,[2]마라톤채점!$B$5:$L$349,6,FALSE))</f>
        <v>5.6238425925925928E-2</v>
      </c>
      <c r="H23" s="33" t="str">
        <f>IF(ISERROR(VLOOKUP(E23,[2]마라톤채점!$B$5:$L$349,10,FALSE)),"",VLOOKUP(E23,[2]마라톤채점!$B$5:$L$349,10,FALSE))</f>
        <v>구미시청(여)</v>
      </c>
      <c r="I23" s="22"/>
      <c r="J23" s="37">
        <v>20</v>
      </c>
      <c r="K23" s="38" t="str">
        <f>IF(ISERROR(VLOOKUP(J23,[2]마라톤채점!$Z$5:$AI$29,3,FALSE)),"",VLOOKUP(J23,[2]마라톤채점!$Z$5:$AI$29,3,FALSE))</f>
        <v/>
      </c>
      <c r="L23" s="39" t="str">
        <f>IF(ISERROR(VLOOKUP(J23,[2]마라톤채점!$Z$5:$AI$29,4,FALSE)),"",VLOOKUP(J23,[2]마라톤채점!$Z$5:$AI$29,4,FALSE))</f>
        <v/>
      </c>
      <c r="M23" s="42" t="str">
        <f t="shared" si="0"/>
        <v/>
      </c>
      <c r="N23" s="36">
        <v>20</v>
      </c>
      <c r="O23" s="38" t="str">
        <f>IF(ISERROR(VLOOKUP(N23,[2]마라톤채점!$AA$5:$AI$29,6,FALSE)),"",VLOOKUP(N23,[2]마라톤채점!$AA$5:$AI$29,6,FALSE))</f>
        <v/>
      </c>
      <c r="P23" s="39" t="str">
        <f>IF(ISERROR(VLOOKUP(N23,[2]마라톤채점!$AA$5:$AI$29,7,FALSE)),"",VLOOKUP(N23,[2]마라톤채점!$AA$5:$AI$29,7,FALSE))</f>
        <v/>
      </c>
      <c r="Q23" s="43" t="str">
        <f t="shared" si="1"/>
        <v/>
      </c>
    </row>
    <row r="24" spans="1:17">
      <c r="A24" s="32">
        <v>21</v>
      </c>
      <c r="B24" s="33" t="str">
        <f>IF(ISERROR(VLOOKUP(A24,[2]마라톤채점!$A$5:$L$349,6,FALSE)),"",VLOOKUP(A24,[2]마라톤채점!$A$5:$L$349,6,FALSE))</f>
        <v>허장규</v>
      </c>
      <c r="C24" s="34">
        <f>IF(ISERROR(VLOOKUP(A24,[2]마라톤채점!$A$5:$L$349,7,FALSE)),"",VLOOKUP(A24,[2]마라톤채점!$A$5:$L$349,7,FALSE))</f>
        <v>5.2430555555555557E-2</v>
      </c>
      <c r="D24" s="35" t="str">
        <f>IF(ISERROR(VLOOKUP(A24,[2]마라톤채점!$A$5:$L$349,11,FALSE)),"",VLOOKUP(A24,[2]마라톤채점!$A$5:$L$349,11,FALSE))</f>
        <v>제천시청</v>
      </c>
      <c r="E24" s="36">
        <v>21</v>
      </c>
      <c r="F24" s="33" t="str">
        <f>IF(ISERROR(VLOOKUP(E24,[2]마라톤채점!$B$5:$L$349,5,FALSE)),"",VLOOKUP(E24,[2]마라톤채점!$B$5:$L$349,5,FALSE))</f>
        <v>강은서</v>
      </c>
      <c r="G24" s="34">
        <f>IF(ISERROR(VLOOKUP(E24,[2]마라톤채점!$B$5:$L$349,6,FALSE)),"",VLOOKUP(E24,[2]마라톤채점!$B$5:$L$349,6,FALSE))</f>
        <v>5.6574074074074075E-2</v>
      </c>
      <c r="H24" s="33" t="str">
        <f>IF(ISERROR(VLOOKUP(E24,[2]마라톤채점!$B$5:$L$349,10,FALSE)),"",VLOOKUP(E24,[2]마라톤채점!$B$5:$L$349,10,FALSE))</f>
        <v>부천시청</v>
      </c>
      <c r="I24" s="22"/>
      <c r="J24" s="37">
        <v>21</v>
      </c>
      <c r="K24" s="38" t="str">
        <f>IF(ISERROR(VLOOKUP(J24,[2]마라톤채점!$Z$5:$AI$29,3,FALSE)),"",VLOOKUP(J24,[2]마라톤채점!$Z$5:$AI$29,3,FALSE))</f>
        <v/>
      </c>
      <c r="L24" s="39" t="str">
        <f>IF(ISERROR(VLOOKUP(J24,[2]마라톤채점!$Z$5:$AI$29,4,FALSE)),"",VLOOKUP(J24,[2]마라톤채점!$Z$5:$AI$29,4,FALSE))</f>
        <v/>
      </c>
      <c r="M24" s="42" t="str">
        <f t="shared" si="0"/>
        <v/>
      </c>
      <c r="N24" s="36">
        <v>21</v>
      </c>
      <c r="O24" s="38" t="str">
        <f>IF(ISERROR(VLOOKUP(N24,[2]마라톤채점!$AA$5:$AI$29,6,FALSE)),"",VLOOKUP(N24,[2]마라톤채점!$AA$5:$AI$29,6,FALSE))</f>
        <v/>
      </c>
      <c r="P24" s="39" t="str">
        <f>IF(ISERROR(VLOOKUP(N24,[2]마라톤채점!$AA$5:$AI$29,7,FALSE)),"",VLOOKUP(N24,[2]마라톤채점!$AA$5:$AI$29,7,FALSE))</f>
        <v/>
      </c>
      <c r="Q24" s="43" t="str">
        <f t="shared" si="1"/>
        <v/>
      </c>
    </row>
    <row r="25" spans="1:17">
      <c r="A25" s="32">
        <v>22</v>
      </c>
      <c r="B25" s="33" t="str">
        <f>IF(ISERROR(VLOOKUP(A25,[2]마라톤채점!$A$5:$L$349,6,FALSE)),"",VLOOKUP(A25,[2]마라톤채점!$A$5:$L$349,6,FALSE))</f>
        <v>안재민</v>
      </c>
      <c r="C25" s="34">
        <f>IF(ISERROR(VLOOKUP(A25,[2]마라톤채점!$A$5:$L$349,7,FALSE)),"",VLOOKUP(A25,[2]마라톤채점!$A$5:$L$349,7,FALSE))</f>
        <v>5.2685185185185189E-2</v>
      </c>
      <c r="D25" s="35" t="str">
        <f>IF(ISERROR(VLOOKUP(A25,[2]마라톤채점!$A$5:$L$349,11,FALSE)),"",VLOOKUP(A25,[2]마라톤채점!$A$5:$L$349,11,FALSE))</f>
        <v>영동군청</v>
      </c>
      <c r="E25" s="36">
        <v>22</v>
      </c>
      <c r="F25" s="33" t="str">
        <f>IF(ISERROR(VLOOKUP(E25,[2]마라톤채점!$B$5:$L$349,5,FALSE)),"",VLOOKUP(E25,[2]마라톤채점!$B$5:$L$349,5,FALSE))</f>
        <v>박유진</v>
      </c>
      <c r="G25" s="34">
        <f>IF(ISERROR(VLOOKUP(E25,[2]마라톤채점!$B$5:$L$349,6,FALSE)),"",VLOOKUP(E25,[2]마라톤채점!$B$5:$L$349,6,FALSE))</f>
        <v>5.6828703703703708E-2</v>
      </c>
      <c r="H25" s="33" t="str">
        <f>IF(ISERROR(VLOOKUP(E25,[2]마라톤채점!$B$5:$L$349,10,FALSE)),"",VLOOKUP(E25,[2]마라톤채점!$B$5:$L$349,10,FALSE))</f>
        <v>K-water</v>
      </c>
      <c r="I25" s="22"/>
      <c r="J25" s="37">
        <v>22</v>
      </c>
      <c r="K25" s="38" t="str">
        <f>IF(ISERROR(VLOOKUP(J25,[2]마라톤채점!$Z$5:$AI$29,3,FALSE)),"",VLOOKUP(J25,[2]마라톤채점!$Z$5:$AI$29,3,FALSE))</f>
        <v/>
      </c>
      <c r="L25" s="39" t="str">
        <f>IF(ISERROR(VLOOKUP(J25,[2]마라톤채점!$Z$5:$AI$29,4,FALSE)),"",VLOOKUP(J25,[2]마라톤채점!$Z$5:$AI$29,4,FALSE))</f>
        <v/>
      </c>
      <c r="M25" s="42" t="str">
        <f t="shared" si="0"/>
        <v/>
      </c>
      <c r="N25" s="36">
        <v>22</v>
      </c>
      <c r="O25" s="38" t="str">
        <f>IF(ISERROR(VLOOKUP(N25,[2]마라톤채점!$AA$5:$AI$29,6,FALSE)),"",VLOOKUP(N25,[2]마라톤채점!$AA$5:$AI$29,6,FALSE))</f>
        <v/>
      </c>
      <c r="P25" s="39" t="str">
        <f>IF(ISERROR(VLOOKUP(N25,[2]마라톤채점!$AA$5:$AI$29,7,FALSE)),"",VLOOKUP(N25,[2]마라톤채점!$AA$5:$AI$29,7,FALSE))</f>
        <v/>
      </c>
      <c r="Q25" s="43" t="str">
        <f t="shared" si="1"/>
        <v/>
      </c>
    </row>
    <row r="26" spans="1:17">
      <c r="A26" s="32">
        <v>23</v>
      </c>
      <c r="B26" s="33" t="str">
        <f>IF(ISERROR(VLOOKUP(A26,[2]마라톤채점!$A$5:$L$349,6,FALSE)),"",VLOOKUP(A26,[2]마라톤채점!$A$5:$L$349,6,FALSE))</f>
        <v/>
      </c>
      <c r="C26" s="34" t="str">
        <f>IF(ISERROR(VLOOKUP(A26,[2]마라톤채점!$A$5:$L$349,7,FALSE)),"",VLOOKUP(A26,[2]마라톤채점!$A$5:$L$349,7,FALSE))</f>
        <v/>
      </c>
      <c r="D26" s="35" t="str">
        <f>IF(ISERROR(VLOOKUP(A26,[2]마라톤채점!$A$5:$L$349,11,FALSE)),"",VLOOKUP(A26,[2]마라톤채점!$A$5:$L$349,11,FALSE))</f>
        <v/>
      </c>
      <c r="E26" s="36">
        <v>23</v>
      </c>
      <c r="F26" s="33" t="str">
        <f>IF(ISERROR(VLOOKUP(E26,[2]마라톤채점!$B$5:$L$349,5,FALSE)),"",VLOOKUP(E26,[2]마라톤채점!$B$5:$L$349,5,FALSE))</f>
        <v>김지민</v>
      </c>
      <c r="G26" s="34">
        <f>IF(ISERROR(VLOOKUP(E26,[2]마라톤채점!$B$5:$L$349,6,FALSE)),"",VLOOKUP(E26,[2]마라톤채점!$B$5:$L$349,6,FALSE))</f>
        <v>5.7048611111111112E-2</v>
      </c>
      <c r="H26" s="33" t="str">
        <f>IF(ISERROR(VLOOKUP(E26,[2]마라톤채점!$B$5:$L$349,10,FALSE)),"",VLOOKUP(E26,[2]마라톤채점!$B$5:$L$349,10,FALSE))</f>
        <v>경기도청</v>
      </c>
      <c r="I26" s="22"/>
      <c r="J26" s="37">
        <v>23</v>
      </c>
      <c r="K26" s="38" t="str">
        <f>IF(ISERROR(VLOOKUP(J26,[2]마라톤채점!$Z$5:$AI$29,3,FALSE)),"",VLOOKUP(J26,[2]마라톤채점!$Z$5:$AI$29,3,FALSE))</f>
        <v/>
      </c>
      <c r="L26" s="39" t="str">
        <f>IF(ISERROR(VLOOKUP(J26,[2]마라톤채점!$Z$5:$AI$29,4,FALSE)),"",VLOOKUP(J26,[2]마라톤채점!$Z$5:$AI$29,4,FALSE))</f>
        <v/>
      </c>
      <c r="M26" s="42" t="str">
        <f t="shared" si="0"/>
        <v/>
      </c>
      <c r="N26" s="36">
        <v>23</v>
      </c>
      <c r="O26" s="38" t="str">
        <f>IF(ISERROR(VLOOKUP(N26,[2]마라톤채점!$AA$5:$AI$29,6,FALSE)),"",VLOOKUP(N26,[2]마라톤채점!$AA$5:$AI$29,6,FALSE))</f>
        <v/>
      </c>
      <c r="P26" s="39" t="str">
        <f>IF(ISERROR(VLOOKUP(N26,[2]마라톤채점!$AA$5:$AI$29,7,FALSE)),"",VLOOKUP(N26,[2]마라톤채점!$AA$5:$AI$29,7,FALSE))</f>
        <v/>
      </c>
      <c r="Q26" s="43" t="str">
        <f t="shared" si="1"/>
        <v/>
      </c>
    </row>
    <row r="27" spans="1:17">
      <c r="A27" s="32">
        <v>24</v>
      </c>
      <c r="B27" s="33" t="str">
        <f>IF(ISERROR(VLOOKUP(A27,[2]마라톤채점!$A$5:$L$349,6,FALSE)),"",VLOOKUP(A27,[2]마라톤채점!$A$5:$L$349,6,FALSE))</f>
        <v/>
      </c>
      <c r="C27" s="34" t="str">
        <f>IF(ISERROR(VLOOKUP(A27,[2]마라톤채점!$A$5:$L$349,7,FALSE)),"",VLOOKUP(A27,[2]마라톤채점!$A$5:$L$349,7,FALSE))</f>
        <v/>
      </c>
      <c r="D27" s="35" t="str">
        <f>IF(ISERROR(VLOOKUP(A27,[2]마라톤채점!$A$5:$L$349,11,FALSE)),"",VLOOKUP(A27,[2]마라톤채점!$A$5:$L$349,11,FALSE))</f>
        <v/>
      </c>
      <c r="E27" s="36">
        <v>24</v>
      </c>
      <c r="F27" s="33" t="str">
        <f>IF(ISERROR(VLOOKUP(E27,[2]마라톤채점!$B$5:$L$349,5,FALSE)),"",VLOOKUP(E27,[2]마라톤채점!$B$5:$L$349,5,FALSE))</f>
        <v>성산아</v>
      </c>
      <c r="G27" s="34">
        <f>IF(ISERROR(VLOOKUP(E27,[2]마라톤채점!$B$5:$L$349,6,FALSE)),"",VLOOKUP(E27,[2]마라톤채점!$B$5:$L$349,6,FALSE))</f>
        <v>5.7326388888888892E-2</v>
      </c>
      <c r="H27" s="33" t="str">
        <f>IF(ISERROR(VLOOKUP(E27,[2]마라톤채점!$B$5:$L$349,10,FALSE)),"",VLOOKUP(E27,[2]마라톤채점!$B$5:$L$349,10,FALSE))</f>
        <v>경기도청</v>
      </c>
      <c r="I27" s="22"/>
      <c r="J27" s="37">
        <v>24</v>
      </c>
      <c r="K27" s="38" t="str">
        <f>IF(ISERROR(VLOOKUP(J27,[2]마라톤채점!$Z$5:$AI$29,3,FALSE)),"",VLOOKUP(J27,[2]마라톤채점!$Z$5:$AI$29,3,FALSE))</f>
        <v/>
      </c>
      <c r="L27" s="39" t="str">
        <f>IF(ISERROR(VLOOKUP(J27,[2]마라톤채점!$Z$5:$AI$29,4,FALSE)),"",VLOOKUP(J27,[2]마라톤채점!$Z$5:$AI$29,4,FALSE))</f>
        <v/>
      </c>
      <c r="M27" s="42" t="str">
        <f t="shared" si="0"/>
        <v/>
      </c>
      <c r="N27" s="36">
        <v>24</v>
      </c>
      <c r="O27" s="38" t="str">
        <f>IF(ISERROR(VLOOKUP(N27,[2]마라톤채점!$AA$5:$AI$29,6,FALSE)),"",VLOOKUP(N27,[2]마라톤채점!$AA$5:$AI$29,6,FALSE))</f>
        <v/>
      </c>
      <c r="P27" s="39" t="str">
        <f>IF(ISERROR(VLOOKUP(N27,[2]마라톤채점!$AA$5:$AI$29,7,FALSE)),"",VLOOKUP(N27,[2]마라톤채점!$AA$5:$AI$29,7,FALSE))</f>
        <v/>
      </c>
      <c r="Q27" s="43" t="str">
        <f t="shared" si="1"/>
        <v/>
      </c>
    </row>
    <row r="28" spans="1:17" ht="14.25" thickBot="1">
      <c r="A28" s="32">
        <v>25</v>
      </c>
      <c r="B28" s="33" t="str">
        <f>IF(ISERROR(VLOOKUP(A28,[2]마라톤채점!$A$5:$L$349,6,FALSE)),"",VLOOKUP(A28,[2]마라톤채점!$A$5:$L$349,6,FALSE))</f>
        <v/>
      </c>
      <c r="C28" s="34" t="str">
        <f>IF(ISERROR(VLOOKUP(A28,[2]마라톤채점!$A$5:$L$349,7,FALSE)),"",VLOOKUP(A28,[2]마라톤채점!$A$5:$L$349,7,FALSE))</f>
        <v/>
      </c>
      <c r="D28" s="35" t="str">
        <f>IF(ISERROR(VLOOKUP(A28,[2]마라톤채점!$A$5:$L$349,11,FALSE)),"",VLOOKUP(A28,[2]마라톤채점!$A$5:$L$349,11,FALSE))</f>
        <v/>
      </c>
      <c r="E28" s="36">
        <v>25</v>
      </c>
      <c r="F28" s="33" t="str">
        <f>IF(ISERROR(VLOOKUP(E28,[2]마라톤채점!$B$5:$L$349,5,FALSE)),"",VLOOKUP(E28,[2]마라톤채점!$B$5:$L$349,5,FALSE))</f>
        <v>이소희</v>
      </c>
      <c r="G28" s="34">
        <f>IF(ISERROR(VLOOKUP(E28,[2]마라톤채점!$B$5:$L$349,6,FALSE)),"",VLOOKUP(E28,[2]마라톤채점!$B$5:$L$349,6,FALSE))</f>
        <v>5.7569444444444444E-2</v>
      </c>
      <c r="H28" s="33" t="str">
        <f>IF(ISERROR(VLOOKUP(E28,[2]마라톤채점!$B$5:$L$349,10,FALSE)),"",VLOOKUP(E28,[2]마라톤채점!$B$5:$L$349,10,FALSE))</f>
        <v>괴산군청(여)</v>
      </c>
      <c r="I28" s="22"/>
      <c r="J28" s="44">
        <v>25</v>
      </c>
      <c r="K28" s="45" t="str">
        <f>IF(ISERROR(VLOOKUP(J28,[2]마라톤채점!$Z$5:$AI$29,3,FALSE)),"",VLOOKUP(J28,[2]마라톤채점!$Z$5:$AI$29,3,FALSE))</f>
        <v/>
      </c>
      <c r="L28" s="46" t="str">
        <f>IF(ISERROR(VLOOKUP(J28,[2]마라톤채점!$Z$5:$AI$29,4,FALSE)),"",VLOOKUP(J28,[2]마라톤채점!$Z$5:$AI$29,4,FALSE))</f>
        <v/>
      </c>
      <c r="M28" s="47" t="str">
        <f t="shared" si="0"/>
        <v/>
      </c>
      <c r="N28" s="48">
        <v>25</v>
      </c>
      <c r="O28" s="45" t="str">
        <f>IF(ISERROR(VLOOKUP(N28,[2]마라톤채점!$AA$5:$AI$29,6,FALSE)),"",VLOOKUP(N28,[2]마라톤채점!$AA$5:$AI$29,6,FALSE))</f>
        <v/>
      </c>
      <c r="P28" s="46" t="str">
        <f>IF(ISERROR(VLOOKUP(N28,[2]마라톤채점!$AA$5:$AI$29,7,FALSE)),"",VLOOKUP(N28,[2]마라톤채점!$AA$5:$AI$29,7,FALSE))</f>
        <v/>
      </c>
      <c r="Q28" s="49" t="str">
        <f t="shared" si="1"/>
        <v/>
      </c>
    </row>
    <row r="29" spans="1:17">
      <c r="A29" s="32">
        <v>26</v>
      </c>
      <c r="B29" s="33" t="str">
        <f>IF(ISERROR(VLOOKUP(A29,[2]마라톤채점!$A$5:$L$349,6,FALSE)),"",VLOOKUP(A29,[2]마라톤채점!$A$5:$L$349,6,FALSE))</f>
        <v/>
      </c>
      <c r="C29" s="34" t="str">
        <f>IF(ISERROR(VLOOKUP(A29,[2]마라톤채점!$A$5:$L$349,7,FALSE)),"",VLOOKUP(A29,[2]마라톤채점!$A$5:$L$349,7,FALSE))</f>
        <v/>
      </c>
      <c r="D29" s="35" t="str">
        <f>IF(ISERROR(VLOOKUP(A29,[2]마라톤채점!$A$5:$L$349,11,FALSE)),"",VLOOKUP(A29,[2]마라톤채점!$A$5:$L$349,11,FALSE))</f>
        <v/>
      </c>
      <c r="E29" s="36">
        <v>26</v>
      </c>
      <c r="F29" s="33" t="str">
        <f>IF(ISERROR(VLOOKUP(E29,[2]마라톤채점!$B$5:$L$349,5,FALSE)),"",VLOOKUP(E29,[2]마라톤채점!$B$5:$L$349,5,FALSE))</f>
        <v>진나리</v>
      </c>
      <c r="G29" s="34">
        <f>IF(ISERROR(VLOOKUP(E29,[2]마라톤채점!$B$5:$L$349,6,FALSE)),"",VLOOKUP(E29,[2]마라톤채점!$B$5:$L$349,6,FALSE))</f>
        <v>5.8495370370370371E-2</v>
      </c>
      <c r="H29" s="33" t="str">
        <f>IF(ISERROR(VLOOKUP(E29,[2]마라톤채점!$B$5:$L$349,10,FALSE)),"",VLOOKUP(E29,[2]마라톤채점!$B$5:$L$349,10,FALSE))</f>
        <v>구미시청(여)</v>
      </c>
      <c r="I29" s="22"/>
      <c r="J29" s="22"/>
      <c r="K29" s="22"/>
      <c r="L29" s="22"/>
      <c r="M29" s="22"/>
      <c r="N29" s="22"/>
      <c r="O29" s="22"/>
      <c r="P29" s="22"/>
    </row>
    <row r="30" spans="1:17">
      <c r="A30" s="32">
        <v>27</v>
      </c>
      <c r="B30" s="33" t="str">
        <f>IF(ISERROR(VLOOKUP(A30,[2]마라톤채점!$A$5:$L$349,6,FALSE)),"",VLOOKUP(A30,[2]마라톤채점!$A$5:$L$349,6,FALSE))</f>
        <v/>
      </c>
      <c r="C30" s="34" t="str">
        <f>IF(ISERROR(VLOOKUP(A30,[2]마라톤채점!$A$5:$L$349,7,FALSE)),"",VLOOKUP(A30,[2]마라톤채점!$A$5:$L$349,7,FALSE))</f>
        <v/>
      </c>
      <c r="D30" s="35" t="str">
        <f>IF(ISERROR(VLOOKUP(A30,[2]마라톤채점!$A$5:$L$349,11,FALSE)),"",VLOOKUP(A30,[2]마라톤채점!$A$5:$L$349,11,FALSE))</f>
        <v/>
      </c>
      <c r="E30" s="36">
        <v>27</v>
      </c>
      <c r="F30" s="33" t="str">
        <f>IF(ISERROR(VLOOKUP(E30,[2]마라톤채점!$B$5:$L$349,5,FALSE)),"",VLOOKUP(E30,[2]마라톤채점!$B$5:$L$349,5,FALSE))</f>
        <v>김은영</v>
      </c>
      <c r="G30" s="34">
        <f>IF(ISERROR(VLOOKUP(E30,[2]마라톤채점!$B$5:$L$349,6,FALSE)),"",VLOOKUP(E30,[2]마라톤채점!$B$5:$L$349,6,FALSE))</f>
        <v>5.8553240740740746E-2</v>
      </c>
      <c r="H30" s="33" t="str">
        <f>IF(ISERROR(VLOOKUP(E30,[2]마라톤채점!$B$5:$L$349,10,FALSE)),"",VLOOKUP(E30,[2]마라톤채점!$B$5:$L$349,10,FALSE))</f>
        <v>부천시청</v>
      </c>
      <c r="I30" s="22"/>
      <c r="J30" s="22"/>
      <c r="K30" s="22"/>
      <c r="L30" s="22"/>
      <c r="M30" s="22"/>
      <c r="N30" s="22"/>
      <c r="O30" s="22"/>
      <c r="P30" s="22"/>
    </row>
    <row r="31" spans="1:17">
      <c r="A31" s="32">
        <v>28</v>
      </c>
      <c r="B31" s="33" t="str">
        <f>IF(ISERROR(VLOOKUP(A31,[2]마라톤채점!$A$5:$L$349,6,FALSE)),"",VLOOKUP(A31,[2]마라톤채점!$A$5:$L$349,6,FALSE))</f>
        <v/>
      </c>
      <c r="C31" s="34" t="str">
        <f>IF(ISERROR(VLOOKUP(A31,[2]마라톤채점!$A$5:$L$349,7,FALSE)),"",VLOOKUP(A31,[2]마라톤채점!$A$5:$L$349,7,FALSE))</f>
        <v/>
      </c>
      <c r="D31" s="35" t="str">
        <f>IF(ISERROR(VLOOKUP(A31,[2]마라톤채점!$A$5:$L$349,11,FALSE)),"",VLOOKUP(A31,[2]마라톤채점!$A$5:$L$349,11,FALSE))</f>
        <v/>
      </c>
      <c r="E31" s="36">
        <v>28</v>
      </c>
      <c r="F31" s="33" t="str">
        <f>IF(ISERROR(VLOOKUP(E31,[2]마라톤채점!$B$5:$L$349,5,FALSE)),"",VLOOKUP(E31,[2]마라톤채점!$B$5:$L$349,5,FALSE))</f>
        <v>강현지</v>
      </c>
      <c r="G31" s="34">
        <f>IF(ISERROR(VLOOKUP(E31,[2]마라톤채점!$B$5:$L$349,6,FALSE)),"",VLOOKUP(E31,[2]마라톤채점!$B$5:$L$349,6,FALSE))</f>
        <v>5.9965277777777777E-2</v>
      </c>
      <c r="H31" s="33" t="str">
        <f>IF(ISERROR(VLOOKUP(E31,[2]마라톤채점!$B$5:$L$349,10,FALSE)),"",VLOOKUP(E31,[2]마라톤채점!$B$5:$L$349,10,FALSE))</f>
        <v>경주시청</v>
      </c>
      <c r="I31" s="22"/>
      <c r="J31" s="22"/>
      <c r="K31" s="22"/>
      <c r="L31" s="22"/>
      <c r="M31" s="22"/>
      <c r="N31" s="22"/>
      <c r="O31" s="22"/>
      <c r="P31" s="22"/>
    </row>
    <row r="32" spans="1:17">
      <c r="A32" s="32">
        <v>29</v>
      </c>
      <c r="B32" s="33" t="str">
        <f>IF(ISERROR(VLOOKUP(A32,[2]마라톤채점!$A$5:$L$349,6,FALSE)),"",VLOOKUP(A32,[2]마라톤채점!$A$5:$L$349,6,FALSE))</f>
        <v/>
      </c>
      <c r="C32" s="34" t="str">
        <f>IF(ISERROR(VLOOKUP(A32,[2]마라톤채점!$A$5:$L$349,7,FALSE)),"",VLOOKUP(A32,[2]마라톤채점!$A$5:$L$349,7,FALSE))</f>
        <v/>
      </c>
      <c r="D32" s="35" t="str">
        <f>IF(ISERROR(VLOOKUP(A32,[2]마라톤채점!$A$5:$L$349,11,FALSE)),"",VLOOKUP(A32,[2]마라톤채점!$A$5:$L$349,11,FALSE))</f>
        <v/>
      </c>
      <c r="E32" s="36">
        <v>29</v>
      </c>
      <c r="F32" s="33" t="str">
        <f>IF(ISERROR(VLOOKUP(E32,[2]마라톤채점!$B$5:$L$349,5,FALSE)),"",VLOOKUP(E32,[2]마라톤채점!$B$5:$L$349,5,FALSE))</f>
        <v>김영신</v>
      </c>
      <c r="G32" s="34">
        <f>IF(ISERROR(VLOOKUP(E32,[2]마라톤채점!$B$5:$L$349,6,FALSE)),"",VLOOKUP(E32,[2]마라톤채점!$B$5:$L$349,6,FALSE))</f>
        <v>5.9976851851851858E-2</v>
      </c>
      <c r="H32" s="33" t="str">
        <f>IF(ISERROR(VLOOKUP(E32,[2]마라톤채점!$B$5:$L$349,10,FALSE)),"",VLOOKUP(E32,[2]마라톤채점!$B$5:$L$349,10,FALSE))</f>
        <v>경기도청</v>
      </c>
      <c r="I32" s="22"/>
      <c r="J32" s="22"/>
      <c r="K32" s="22"/>
      <c r="L32" s="22"/>
      <c r="M32" s="22"/>
      <c r="N32" s="22"/>
      <c r="O32" s="22"/>
      <c r="P32" s="22"/>
    </row>
    <row r="33" spans="1:16">
      <c r="A33" s="32">
        <v>30</v>
      </c>
      <c r="B33" s="33" t="str">
        <f>IF(ISERROR(VLOOKUP(A33,[2]마라톤채점!$A$5:$L$349,6,FALSE)),"",VLOOKUP(A33,[2]마라톤채점!$A$5:$L$349,6,FALSE))</f>
        <v/>
      </c>
      <c r="C33" s="34" t="str">
        <f>IF(ISERROR(VLOOKUP(A33,[2]마라톤채점!$A$5:$L$349,7,FALSE)),"",VLOOKUP(A33,[2]마라톤채점!$A$5:$L$349,7,FALSE))</f>
        <v/>
      </c>
      <c r="D33" s="35" t="str">
        <f>IF(ISERROR(VLOOKUP(A33,[2]마라톤채점!$A$5:$L$349,11,FALSE)),"",VLOOKUP(A33,[2]마라톤채점!$A$5:$L$349,11,FALSE))</f>
        <v/>
      </c>
      <c r="E33" s="36">
        <v>30</v>
      </c>
      <c r="F33" s="33" t="str">
        <f>IF(ISERROR(VLOOKUP(E33,[2]마라톤채점!$B$5:$L$349,5,FALSE)),"",VLOOKUP(E33,[2]마라톤채점!$B$5:$L$349,5,FALSE))</f>
        <v>김혜진</v>
      </c>
      <c r="G33" s="34">
        <f>IF(ISERROR(VLOOKUP(E33,[2]마라톤채점!$B$5:$L$349,6,FALSE)),"",VLOOKUP(E33,[2]마라톤채점!$B$5:$L$349,6,FALSE))</f>
        <v>6.0578703703703697E-2</v>
      </c>
      <c r="H33" s="33" t="str">
        <f>IF(ISERROR(VLOOKUP(E33,[2]마라톤채점!$B$5:$L$349,10,FALSE)),"",VLOOKUP(E33,[2]마라톤채점!$B$5:$L$349,10,FALSE))</f>
        <v>옥천군청(여)</v>
      </c>
      <c r="I33" s="22"/>
      <c r="J33" s="22"/>
      <c r="K33" s="22"/>
      <c r="L33" s="22"/>
      <c r="M33" s="22"/>
      <c r="N33" s="22"/>
      <c r="O33" s="22"/>
      <c r="P33" s="22"/>
    </row>
    <row r="34" spans="1:16">
      <c r="A34" s="32">
        <v>31</v>
      </c>
      <c r="B34" s="33" t="str">
        <f>IF(ISERROR(VLOOKUP(A34,[2]마라톤채점!$A$5:$L$349,6,FALSE)),"",VLOOKUP(A34,[2]마라톤채점!$A$5:$L$349,6,FALSE))</f>
        <v/>
      </c>
      <c r="C34" s="34" t="str">
        <f>IF(ISERROR(VLOOKUP(A34,[2]마라톤채점!$A$5:$L$349,7,FALSE)),"",VLOOKUP(A34,[2]마라톤채점!$A$5:$L$349,7,FALSE))</f>
        <v/>
      </c>
      <c r="D34" s="35" t="str">
        <f>IF(ISERROR(VLOOKUP(A34,[2]마라톤채점!$A$5:$L$349,11,FALSE)),"",VLOOKUP(A34,[2]마라톤채점!$A$5:$L$349,11,FALSE))</f>
        <v/>
      </c>
      <c r="E34" s="36">
        <v>31</v>
      </c>
      <c r="F34" s="33" t="str">
        <f>IF(ISERROR(VLOOKUP(E34,[2]마라톤채점!$B$5:$L$349,5,FALSE)),"",VLOOKUP(E34,[2]마라톤채점!$B$5:$L$349,5,FALSE))</f>
        <v>심혜정</v>
      </c>
      <c r="G34" s="34">
        <f>IF(ISERROR(VLOOKUP(E34,[2]마라톤채점!$B$5:$L$349,6,FALSE)),"",VLOOKUP(E34,[2]마라톤채점!$B$5:$L$349,6,FALSE))</f>
        <v>6.2754629629629632E-2</v>
      </c>
      <c r="H34" s="33" t="str">
        <f>IF(ISERROR(VLOOKUP(E34,[2]마라톤채점!$B$5:$L$349,10,FALSE)),"",VLOOKUP(E34,[2]마라톤채점!$B$5:$L$349,10,FALSE))</f>
        <v>구미시청(여)</v>
      </c>
      <c r="I34" s="22"/>
      <c r="J34" s="22"/>
      <c r="K34" s="22"/>
      <c r="L34" s="22"/>
      <c r="M34" s="22"/>
      <c r="N34" s="22"/>
      <c r="O34" s="22"/>
      <c r="P34" s="22"/>
    </row>
    <row r="35" spans="1:16">
      <c r="A35" s="32">
        <v>32</v>
      </c>
      <c r="B35" s="33" t="str">
        <f>IF(ISERROR(VLOOKUP(A35,[2]마라톤채점!$A$5:$L$349,6,FALSE)),"",VLOOKUP(A35,[2]마라톤채점!$A$5:$L$349,6,FALSE))</f>
        <v/>
      </c>
      <c r="C35" s="34" t="str">
        <f>IF(ISERROR(VLOOKUP(A35,[2]마라톤채점!$A$5:$L$349,7,FALSE)),"",VLOOKUP(A35,[2]마라톤채점!$A$5:$L$349,7,FALSE))</f>
        <v/>
      </c>
      <c r="D35" s="35" t="str">
        <f>IF(ISERROR(VLOOKUP(A35,[2]마라톤채점!$A$5:$L$349,11,FALSE)),"",VLOOKUP(A35,[2]마라톤채점!$A$5:$L$349,11,FALSE))</f>
        <v/>
      </c>
      <c r="E35" s="36">
        <v>32</v>
      </c>
      <c r="F35" s="33" t="str">
        <f>IF(ISERROR(VLOOKUP(E35,[2]마라톤채점!$B$5:$L$349,5,FALSE)),"",VLOOKUP(E35,[2]마라톤채점!$B$5:$L$349,5,FALSE))</f>
        <v/>
      </c>
      <c r="G35" s="34" t="str">
        <f>IF(ISERROR(VLOOKUP(E35,[2]마라톤채점!$B$5:$L$349,6,FALSE)),"",VLOOKUP(E35,[2]마라톤채점!$B$5:$L$349,6,FALSE))</f>
        <v/>
      </c>
      <c r="H35" s="33" t="str">
        <f>IF(ISERROR(VLOOKUP(E35,[2]마라톤채점!$B$5:$L$349,10,FALSE)),"",VLOOKUP(E35,[2]마라톤채점!$B$5:$L$349,10,FALSE))</f>
        <v/>
      </c>
      <c r="I35" s="22"/>
      <c r="J35" s="22"/>
      <c r="K35" s="22"/>
      <c r="L35" s="22"/>
      <c r="M35" s="22"/>
      <c r="N35" s="22"/>
      <c r="O35" s="22"/>
      <c r="P35" s="22"/>
    </row>
    <row r="36" spans="1:16">
      <c r="A36" s="32">
        <v>33</v>
      </c>
      <c r="B36" s="33" t="str">
        <f>IF(ISERROR(VLOOKUP(A36,[2]마라톤채점!$A$5:$L$349,6,FALSE)),"",VLOOKUP(A36,[2]마라톤채점!$A$5:$L$349,6,FALSE))</f>
        <v/>
      </c>
      <c r="C36" s="34" t="str">
        <f>IF(ISERROR(VLOOKUP(A36,[2]마라톤채점!$A$5:$L$349,7,FALSE)),"",VLOOKUP(A36,[2]마라톤채점!$A$5:$L$349,7,FALSE))</f>
        <v/>
      </c>
      <c r="D36" s="35" t="str">
        <f>IF(ISERROR(VLOOKUP(A36,[2]마라톤채점!$A$5:$L$349,11,FALSE)),"",VLOOKUP(A36,[2]마라톤채점!$A$5:$L$349,11,FALSE))</f>
        <v/>
      </c>
      <c r="E36" s="36">
        <v>33</v>
      </c>
      <c r="F36" s="33" t="str">
        <f>IF(ISERROR(VLOOKUP(E36,[2]마라톤채점!$B$5:$L$349,5,FALSE)),"",VLOOKUP(E36,[2]마라톤채점!$B$5:$L$349,5,FALSE))</f>
        <v/>
      </c>
      <c r="G36" s="34" t="str">
        <f>IF(ISERROR(VLOOKUP(E36,[2]마라톤채점!$B$5:$L$349,6,FALSE)),"",VLOOKUP(E36,[2]마라톤채점!$B$5:$L$349,6,FALSE))</f>
        <v/>
      </c>
      <c r="H36" s="33" t="str">
        <f>IF(ISERROR(VLOOKUP(E36,[2]마라톤채점!$B$5:$L$349,10,FALSE)),"",VLOOKUP(E36,[2]마라톤채점!$B$5:$L$349,10,FALSE))</f>
        <v/>
      </c>
      <c r="I36" s="22"/>
      <c r="J36" s="22"/>
      <c r="K36" s="22"/>
      <c r="L36" s="22"/>
      <c r="M36" s="22"/>
      <c r="N36" s="22"/>
      <c r="O36" s="22"/>
      <c r="P36" s="22"/>
    </row>
    <row r="37" spans="1:16">
      <c r="A37" s="32">
        <v>34</v>
      </c>
      <c r="B37" s="33" t="str">
        <f>IF(ISERROR(VLOOKUP(A37,[2]마라톤채점!$A$5:$L$349,6,FALSE)),"",VLOOKUP(A37,[2]마라톤채점!$A$5:$L$349,6,FALSE))</f>
        <v/>
      </c>
      <c r="C37" s="34" t="str">
        <f>IF(ISERROR(VLOOKUP(A37,[2]마라톤채점!$A$5:$L$349,7,FALSE)),"",VLOOKUP(A37,[2]마라톤채점!$A$5:$L$349,7,FALSE))</f>
        <v/>
      </c>
      <c r="D37" s="35" t="str">
        <f>IF(ISERROR(VLOOKUP(A37,[2]마라톤채점!$A$5:$L$349,11,FALSE)),"",VLOOKUP(A37,[2]마라톤채점!$A$5:$L$349,11,FALSE))</f>
        <v/>
      </c>
      <c r="E37" s="36">
        <v>34</v>
      </c>
      <c r="F37" s="33" t="str">
        <f>IF(ISERROR(VLOOKUP(E37,[2]마라톤채점!$B$5:$L$349,5,FALSE)),"",VLOOKUP(E37,[2]마라톤채점!$B$5:$L$349,5,FALSE))</f>
        <v/>
      </c>
      <c r="G37" s="34" t="str">
        <f>IF(ISERROR(VLOOKUP(E37,[2]마라톤채점!$B$5:$L$349,6,FALSE)),"",VLOOKUP(E37,[2]마라톤채점!$B$5:$L$349,6,FALSE))</f>
        <v/>
      </c>
      <c r="H37" s="33" t="str">
        <f>IF(ISERROR(VLOOKUP(E37,[2]마라톤채점!$B$5:$L$349,10,FALSE)),"",VLOOKUP(E37,[2]마라톤채점!$B$5:$L$349,10,FALSE))</f>
        <v/>
      </c>
      <c r="I37" s="22"/>
      <c r="J37" s="22"/>
      <c r="K37" s="22"/>
      <c r="L37" s="22"/>
      <c r="M37" s="22"/>
      <c r="N37" s="22"/>
      <c r="O37" s="22"/>
      <c r="P37" s="22"/>
    </row>
    <row r="38" spans="1:16">
      <c r="A38" s="32">
        <v>35</v>
      </c>
      <c r="B38" s="33" t="str">
        <f>IF(ISERROR(VLOOKUP(A38,[2]마라톤채점!$A$5:$L$349,6,FALSE)),"",VLOOKUP(A38,[2]마라톤채점!$A$5:$L$349,6,FALSE))</f>
        <v/>
      </c>
      <c r="C38" s="34" t="str">
        <f>IF(ISERROR(VLOOKUP(A38,[2]마라톤채점!$A$5:$L$349,7,FALSE)),"",VLOOKUP(A38,[2]마라톤채점!$A$5:$L$349,7,FALSE))</f>
        <v/>
      </c>
      <c r="D38" s="35" t="str">
        <f>IF(ISERROR(VLOOKUP(A38,[2]마라톤채점!$A$5:$L$349,11,FALSE)),"",VLOOKUP(A38,[2]마라톤채점!$A$5:$L$349,11,FALSE))</f>
        <v/>
      </c>
      <c r="E38" s="36">
        <v>35</v>
      </c>
      <c r="F38" s="33" t="str">
        <f>IF(ISERROR(VLOOKUP(E38,[2]마라톤채점!$B$5:$L$349,5,FALSE)),"",VLOOKUP(E38,[2]마라톤채점!$B$5:$L$349,5,FALSE))</f>
        <v/>
      </c>
      <c r="G38" s="34" t="str">
        <f>IF(ISERROR(VLOOKUP(E38,[2]마라톤채점!$B$5:$L$349,6,FALSE)),"",VLOOKUP(E38,[2]마라톤채점!$B$5:$L$349,6,FALSE))</f>
        <v/>
      </c>
      <c r="H38" s="33" t="str">
        <f>IF(ISERROR(VLOOKUP(E38,[2]마라톤채점!$B$5:$L$349,10,FALSE)),"",VLOOKUP(E38,[2]마라톤채점!$B$5:$L$349,10,FALSE))</f>
        <v/>
      </c>
      <c r="I38" s="22"/>
      <c r="J38" s="22"/>
      <c r="K38" s="22"/>
      <c r="L38" s="22"/>
      <c r="M38" s="22"/>
      <c r="N38" s="22"/>
      <c r="O38" s="22"/>
      <c r="P38" s="22"/>
    </row>
    <row r="39" spans="1:16">
      <c r="A39" s="32">
        <v>36</v>
      </c>
      <c r="B39" s="33" t="str">
        <f>IF(ISERROR(VLOOKUP(A39,[2]마라톤채점!$A$5:$L$349,6,FALSE)),"",VLOOKUP(A39,[2]마라톤채점!$A$5:$L$349,6,FALSE))</f>
        <v/>
      </c>
      <c r="C39" s="34" t="str">
        <f>IF(ISERROR(VLOOKUP(A39,[2]마라톤채점!$A$5:$L$349,7,FALSE)),"",VLOOKUP(A39,[2]마라톤채점!$A$5:$L$349,7,FALSE))</f>
        <v/>
      </c>
      <c r="D39" s="35" t="str">
        <f>IF(ISERROR(VLOOKUP(A39,[2]마라톤채점!$A$5:$L$349,11,FALSE)),"",VLOOKUP(A39,[2]마라톤채점!$A$5:$L$349,11,FALSE))</f>
        <v/>
      </c>
      <c r="E39" s="36">
        <v>36</v>
      </c>
      <c r="F39" s="33" t="str">
        <f>IF(ISERROR(VLOOKUP(E39,[2]마라톤채점!$B$5:$L$349,5,FALSE)),"",VLOOKUP(E39,[2]마라톤채점!$B$5:$L$349,5,FALSE))</f>
        <v/>
      </c>
      <c r="G39" s="34" t="str">
        <f>IF(ISERROR(VLOOKUP(E39,[2]마라톤채점!$B$5:$L$349,6,FALSE)),"",VLOOKUP(E39,[2]마라톤채점!$B$5:$L$349,6,FALSE))</f>
        <v/>
      </c>
      <c r="H39" s="33" t="str">
        <f>IF(ISERROR(VLOOKUP(E39,[2]마라톤채점!$B$5:$L$349,10,FALSE)),"",VLOOKUP(E39,[2]마라톤채점!$B$5:$L$349,10,FALSE))</f>
        <v/>
      </c>
      <c r="I39" s="22"/>
      <c r="J39" s="22"/>
      <c r="K39" s="22"/>
      <c r="L39" s="22"/>
      <c r="M39" s="22"/>
      <c r="N39" s="22"/>
      <c r="O39" s="22"/>
      <c r="P39" s="22"/>
    </row>
    <row r="40" spans="1:16">
      <c r="A40" s="32">
        <v>37</v>
      </c>
      <c r="B40" s="33" t="str">
        <f>IF(ISERROR(VLOOKUP(A40,[2]마라톤채점!$A$5:$L$349,6,FALSE)),"",VLOOKUP(A40,[2]마라톤채점!$A$5:$L$349,6,FALSE))</f>
        <v/>
      </c>
      <c r="C40" s="34" t="str">
        <f>IF(ISERROR(VLOOKUP(A40,[2]마라톤채점!$A$5:$L$349,7,FALSE)),"",VLOOKUP(A40,[2]마라톤채점!$A$5:$L$349,7,FALSE))</f>
        <v/>
      </c>
      <c r="D40" s="35" t="str">
        <f>IF(ISERROR(VLOOKUP(A40,[2]마라톤채점!$A$5:$L$349,11,FALSE)),"",VLOOKUP(A40,[2]마라톤채점!$A$5:$L$349,11,FALSE))</f>
        <v/>
      </c>
      <c r="E40" s="36">
        <v>37</v>
      </c>
      <c r="F40" s="33" t="str">
        <f>IF(ISERROR(VLOOKUP(E40,[2]마라톤채점!$B$5:$L$349,5,FALSE)),"",VLOOKUP(E40,[2]마라톤채점!$B$5:$L$349,5,FALSE))</f>
        <v/>
      </c>
      <c r="G40" s="34" t="str">
        <f>IF(ISERROR(VLOOKUP(E40,[2]마라톤채점!$B$5:$L$349,6,FALSE)),"",VLOOKUP(E40,[2]마라톤채점!$B$5:$L$349,6,FALSE))</f>
        <v/>
      </c>
      <c r="H40" s="33" t="str">
        <f>IF(ISERROR(VLOOKUP(E40,[2]마라톤채점!$B$5:$L$349,10,FALSE)),"",VLOOKUP(E40,[2]마라톤채점!$B$5:$L$349,10,FALSE))</f>
        <v/>
      </c>
      <c r="I40" s="22"/>
      <c r="J40" s="22"/>
      <c r="K40" s="22"/>
      <c r="L40" s="22"/>
      <c r="M40" s="22"/>
      <c r="N40" s="22"/>
      <c r="O40" s="22"/>
      <c r="P40" s="22"/>
    </row>
    <row r="41" spans="1:16">
      <c r="A41" s="32">
        <v>38</v>
      </c>
      <c r="B41" s="33" t="str">
        <f>IF(ISERROR(VLOOKUP(A41,[2]마라톤채점!$A$5:$L$349,6,FALSE)),"",VLOOKUP(A41,[2]마라톤채점!$A$5:$L$349,6,FALSE))</f>
        <v/>
      </c>
      <c r="C41" s="34" t="str">
        <f>IF(ISERROR(VLOOKUP(A41,[2]마라톤채점!$A$5:$L$349,7,FALSE)),"",VLOOKUP(A41,[2]마라톤채점!$A$5:$L$349,7,FALSE))</f>
        <v/>
      </c>
      <c r="D41" s="35" t="str">
        <f>IF(ISERROR(VLOOKUP(A41,[2]마라톤채점!$A$5:$L$349,11,FALSE)),"",VLOOKUP(A41,[2]마라톤채점!$A$5:$L$349,11,FALSE))</f>
        <v/>
      </c>
      <c r="E41" s="36">
        <v>38</v>
      </c>
      <c r="F41" s="33" t="str">
        <f>IF(ISERROR(VLOOKUP(E41,[2]마라톤채점!$B$5:$L$349,5,FALSE)),"",VLOOKUP(E41,[2]마라톤채점!$B$5:$L$349,5,FALSE))</f>
        <v/>
      </c>
      <c r="G41" s="34" t="str">
        <f>IF(ISERROR(VLOOKUP(E41,[2]마라톤채점!$B$5:$L$349,6,FALSE)),"",VLOOKUP(E41,[2]마라톤채점!$B$5:$L$349,6,FALSE))</f>
        <v/>
      </c>
      <c r="H41" s="33" t="str">
        <f>IF(ISERROR(VLOOKUP(E41,[2]마라톤채점!$B$5:$L$349,10,FALSE)),"",VLOOKUP(E41,[2]마라톤채점!$B$5:$L$349,10,FALSE))</f>
        <v/>
      </c>
      <c r="I41" s="22"/>
      <c r="J41" s="22"/>
      <c r="K41" s="22"/>
      <c r="L41" s="22"/>
      <c r="M41" s="22"/>
      <c r="N41" s="22"/>
      <c r="O41" s="22"/>
      <c r="P41" s="22"/>
    </row>
    <row r="42" spans="1:16">
      <c r="A42" s="32">
        <v>39</v>
      </c>
      <c r="B42" s="33" t="str">
        <f>IF(ISERROR(VLOOKUP(A42,[2]마라톤채점!$A$5:$L$349,6,FALSE)),"",VLOOKUP(A42,[2]마라톤채점!$A$5:$L$349,6,FALSE))</f>
        <v/>
      </c>
      <c r="C42" s="34" t="str">
        <f>IF(ISERROR(VLOOKUP(A42,[2]마라톤채점!$A$5:$L$349,7,FALSE)),"",VLOOKUP(A42,[2]마라톤채점!$A$5:$L$349,7,FALSE))</f>
        <v/>
      </c>
      <c r="D42" s="35" t="str">
        <f>IF(ISERROR(VLOOKUP(A42,[2]마라톤채점!$A$5:$L$349,11,FALSE)),"",VLOOKUP(A42,[2]마라톤채점!$A$5:$L$349,11,FALSE))</f>
        <v/>
      </c>
      <c r="E42" s="36">
        <v>39</v>
      </c>
      <c r="F42" s="33" t="str">
        <f>IF(ISERROR(VLOOKUP(E42,[2]마라톤채점!$B$5:$L$349,5,FALSE)),"",VLOOKUP(E42,[2]마라톤채점!$B$5:$L$349,5,FALSE))</f>
        <v/>
      </c>
      <c r="G42" s="34" t="str">
        <f>IF(ISERROR(VLOOKUP(E42,[2]마라톤채점!$B$5:$L$349,6,FALSE)),"",VLOOKUP(E42,[2]마라톤채점!$B$5:$L$349,6,FALSE))</f>
        <v/>
      </c>
      <c r="H42" s="33" t="str">
        <f>IF(ISERROR(VLOOKUP(E42,[2]마라톤채점!$B$5:$L$349,10,FALSE)),"",VLOOKUP(E42,[2]마라톤채점!$B$5:$L$349,10,FALSE))</f>
        <v/>
      </c>
      <c r="I42" s="22"/>
      <c r="J42" s="22"/>
      <c r="K42" s="22"/>
      <c r="L42" s="22"/>
      <c r="M42" s="22"/>
      <c r="N42" s="22"/>
      <c r="O42" s="22"/>
      <c r="P42" s="22"/>
    </row>
    <row r="43" spans="1:16">
      <c r="A43" s="32">
        <v>40</v>
      </c>
      <c r="B43" s="33" t="str">
        <f>IF(ISERROR(VLOOKUP(A43,[2]마라톤채점!$A$5:$L$349,6,FALSE)),"",VLOOKUP(A43,[2]마라톤채점!$A$5:$L$349,6,FALSE))</f>
        <v/>
      </c>
      <c r="C43" s="34" t="str">
        <f>IF(ISERROR(VLOOKUP(A43,[2]마라톤채점!$A$5:$L$349,7,FALSE)),"",VLOOKUP(A43,[2]마라톤채점!$A$5:$L$349,7,FALSE))</f>
        <v/>
      </c>
      <c r="D43" s="35" t="str">
        <f>IF(ISERROR(VLOOKUP(A43,[2]마라톤채점!$A$5:$L$349,11,FALSE)),"",VLOOKUP(A43,[2]마라톤채점!$A$5:$L$349,11,FALSE))</f>
        <v/>
      </c>
      <c r="E43" s="36">
        <v>40</v>
      </c>
      <c r="F43" s="33" t="str">
        <f>IF(ISERROR(VLOOKUP(E43,[2]마라톤채점!$B$5:$L$349,5,FALSE)),"",VLOOKUP(E43,[2]마라톤채점!$B$5:$L$349,5,FALSE))</f>
        <v/>
      </c>
      <c r="G43" s="34" t="str">
        <f>IF(ISERROR(VLOOKUP(E43,[2]마라톤채점!$B$5:$L$349,6,FALSE)),"",VLOOKUP(E43,[2]마라톤채점!$B$5:$L$349,6,FALSE))</f>
        <v/>
      </c>
      <c r="H43" s="33" t="str">
        <f>IF(ISERROR(VLOOKUP(E43,[2]마라톤채점!$B$5:$L$349,10,FALSE)),"",VLOOKUP(E43,[2]마라톤채점!$B$5:$L$349,10,FALSE))</f>
        <v/>
      </c>
      <c r="I43" s="22"/>
      <c r="J43" s="22"/>
      <c r="K43" s="22"/>
      <c r="L43" s="22"/>
      <c r="M43" s="22"/>
      <c r="N43" s="22"/>
      <c r="O43" s="22"/>
      <c r="P43" s="22"/>
    </row>
    <row r="44" spans="1:16">
      <c r="A44" s="32">
        <v>41</v>
      </c>
      <c r="B44" s="33" t="str">
        <f>IF(ISERROR(VLOOKUP(A44,[2]마라톤채점!$A$5:$L$349,6,FALSE)),"",VLOOKUP(A44,[2]마라톤채점!$A$5:$L$349,6,FALSE))</f>
        <v/>
      </c>
      <c r="C44" s="34" t="str">
        <f>IF(ISERROR(VLOOKUP(A44,[2]마라톤채점!$A$5:$L$349,7,FALSE)),"",VLOOKUP(A44,[2]마라톤채점!$A$5:$L$349,7,FALSE))</f>
        <v/>
      </c>
      <c r="D44" s="35" t="str">
        <f>IF(ISERROR(VLOOKUP(A44,[2]마라톤채점!$A$5:$L$349,11,FALSE)),"",VLOOKUP(A44,[2]마라톤채점!$A$5:$L$349,11,FALSE))</f>
        <v/>
      </c>
      <c r="E44" s="36">
        <v>41</v>
      </c>
      <c r="F44" s="33" t="str">
        <f>IF(ISERROR(VLOOKUP(E44,[2]마라톤채점!$B$5:$L$349,5,FALSE)),"",VLOOKUP(E44,[2]마라톤채점!$B$5:$L$349,5,FALSE))</f>
        <v/>
      </c>
      <c r="G44" s="34" t="str">
        <f>IF(ISERROR(VLOOKUP(E44,[2]마라톤채점!$B$5:$L$349,6,FALSE)),"",VLOOKUP(E44,[2]마라톤채점!$B$5:$L$349,6,FALSE))</f>
        <v/>
      </c>
      <c r="H44" s="33" t="str">
        <f>IF(ISERROR(VLOOKUP(E44,[2]마라톤채점!$B$5:$L$349,10,FALSE)),"",VLOOKUP(E44,[2]마라톤채점!$B$5:$L$349,10,FALSE))</f>
        <v/>
      </c>
      <c r="I44" s="22"/>
      <c r="J44" s="22"/>
      <c r="K44" s="22"/>
      <c r="L44" s="22"/>
      <c r="M44" s="22"/>
      <c r="N44" s="22"/>
      <c r="O44" s="22"/>
      <c r="P44" s="22"/>
    </row>
    <row r="45" spans="1:16">
      <c r="A45" s="32">
        <v>42</v>
      </c>
      <c r="B45" s="33" t="str">
        <f>IF(ISERROR(VLOOKUP(A45,[2]마라톤채점!$A$5:$L$349,6,FALSE)),"",VLOOKUP(A45,[2]마라톤채점!$A$5:$L$349,6,FALSE))</f>
        <v/>
      </c>
      <c r="C45" s="34" t="str">
        <f>IF(ISERROR(VLOOKUP(A45,[2]마라톤채점!$A$5:$L$349,7,FALSE)),"",VLOOKUP(A45,[2]마라톤채점!$A$5:$L$349,7,FALSE))</f>
        <v/>
      </c>
      <c r="D45" s="35" t="str">
        <f>IF(ISERROR(VLOOKUP(A45,[2]마라톤채점!$A$5:$L$349,11,FALSE)),"",VLOOKUP(A45,[2]마라톤채점!$A$5:$L$349,11,FALSE))</f>
        <v/>
      </c>
      <c r="E45" s="36">
        <v>42</v>
      </c>
      <c r="F45" s="33" t="str">
        <f>IF(ISERROR(VLOOKUP(E45,[2]마라톤채점!$B$5:$L$349,5,FALSE)),"",VLOOKUP(E45,[2]마라톤채점!$B$5:$L$349,5,FALSE))</f>
        <v/>
      </c>
      <c r="G45" s="34" t="str">
        <f>IF(ISERROR(VLOOKUP(E45,[2]마라톤채점!$B$5:$L$349,6,FALSE)),"",VLOOKUP(E45,[2]마라톤채점!$B$5:$L$349,6,FALSE))</f>
        <v/>
      </c>
      <c r="H45" s="33" t="str">
        <f>IF(ISERROR(VLOOKUP(E45,[2]마라톤채점!$B$5:$L$349,10,FALSE)),"",VLOOKUP(E45,[2]마라톤채점!$B$5:$L$349,10,FALSE))</f>
        <v/>
      </c>
      <c r="I45" s="22"/>
      <c r="J45" s="22"/>
      <c r="K45" s="22"/>
      <c r="L45" s="22"/>
      <c r="M45" s="22"/>
      <c r="N45" s="22"/>
      <c r="O45" s="22"/>
      <c r="P45" s="22"/>
    </row>
    <row r="46" spans="1:16">
      <c r="A46" s="32">
        <v>43</v>
      </c>
      <c r="B46" s="33" t="str">
        <f>IF(ISERROR(VLOOKUP(A46,[2]마라톤채점!$A$5:$L$349,6,FALSE)),"",VLOOKUP(A46,[2]마라톤채점!$A$5:$L$349,6,FALSE))</f>
        <v/>
      </c>
      <c r="C46" s="34" t="str">
        <f>IF(ISERROR(VLOOKUP(A46,[2]마라톤채점!$A$5:$L$349,7,FALSE)),"",VLOOKUP(A46,[2]마라톤채점!$A$5:$L$349,7,FALSE))</f>
        <v/>
      </c>
      <c r="D46" s="35" t="str">
        <f>IF(ISERROR(VLOOKUP(A46,[2]마라톤채점!$A$5:$L$349,11,FALSE)),"",VLOOKUP(A46,[2]마라톤채점!$A$5:$L$349,11,FALSE))</f>
        <v/>
      </c>
      <c r="E46" s="36">
        <v>43</v>
      </c>
      <c r="F46" s="33" t="str">
        <f>IF(ISERROR(VLOOKUP(E46,[2]마라톤채점!$B$5:$L$349,5,FALSE)),"",VLOOKUP(E46,[2]마라톤채점!$B$5:$L$349,5,FALSE))</f>
        <v/>
      </c>
      <c r="G46" s="34" t="str">
        <f>IF(ISERROR(VLOOKUP(E46,[2]마라톤채점!$B$5:$L$349,6,FALSE)),"",VLOOKUP(E46,[2]마라톤채점!$B$5:$L$349,6,FALSE))</f>
        <v/>
      </c>
      <c r="H46" s="33" t="str">
        <f>IF(ISERROR(VLOOKUP(E46,[2]마라톤채점!$B$5:$L$349,10,FALSE)),"",VLOOKUP(E46,[2]마라톤채점!$B$5:$L$349,10,FALSE))</f>
        <v/>
      </c>
      <c r="I46" s="22"/>
      <c r="J46" s="22"/>
      <c r="K46" s="22"/>
      <c r="L46" s="22"/>
      <c r="M46" s="22"/>
      <c r="N46" s="22"/>
      <c r="O46" s="22"/>
      <c r="P46" s="22"/>
    </row>
    <row r="47" spans="1:16">
      <c r="A47" s="32">
        <v>44</v>
      </c>
      <c r="B47" s="33" t="str">
        <f>IF(ISERROR(VLOOKUP(A47,[2]마라톤채점!$A$5:$L$349,6,FALSE)),"",VLOOKUP(A47,[2]마라톤채점!$A$5:$L$349,6,FALSE))</f>
        <v/>
      </c>
      <c r="C47" s="34" t="str">
        <f>IF(ISERROR(VLOOKUP(A47,[2]마라톤채점!$A$5:$L$349,7,FALSE)),"",VLOOKUP(A47,[2]마라톤채점!$A$5:$L$349,7,FALSE))</f>
        <v/>
      </c>
      <c r="D47" s="35" t="str">
        <f>IF(ISERROR(VLOOKUP(A47,[2]마라톤채점!$A$5:$L$349,11,FALSE)),"",VLOOKUP(A47,[2]마라톤채점!$A$5:$L$349,11,FALSE))</f>
        <v/>
      </c>
      <c r="E47" s="36">
        <v>44</v>
      </c>
      <c r="F47" s="33" t="str">
        <f>IF(ISERROR(VLOOKUP(E47,[2]마라톤채점!$B$5:$L$349,5,FALSE)),"",VLOOKUP(E47,[2]마라톤채점!$B$5:$L$349,5,FALSE))</f>
        <v/>
      </c>
      <c r="G47" s="34" t="str">
        <f>IF(ISERROR(VLOOKUP(E47,[2]마라톤채점!$B$5:$L$349,6,FALSE)),"",VLOOKUP(E47,[2]마라톤채점!$B$5:$L$349,6,FALSE))</f>
        <v/>
      </c>
      <c r="H47" s="33" t="str">
        <f>IF(ISERROR(VLOOKUP(E47,[2]마라톤채점!$B$5:$L$349,10,FALSE)),"",VLOOKUP(E47,[2]마라톤채점!$B$5:$L$349,10,FALSE))</f>
        <v/>
      </c>
      <c r="I47" s="22"/>
      <c r="J47" s="22"/>
      <c r="K47" s="22"/>
      <c r="L47" s="22"/>
      <c r="M47" s="22"/>
      <c r="N47" s="22"/>
      <c r="O47" s="22"/>
      <c r="P47" s="22"/>
    </row>
    <row r="48" spans="1:16">
      <c r="A48" s="32">
        <v>45</v>
      </c>
      <c r="B48" s="33" t="str">
        <f>IF(ISERROR(VLOOKUP(A48,[2]마라톤채점!$A$5:$L$349,6,FALSE)),"",VLOOKUP(A48,[2]마라톤채점!$A$5:$L$349,6,FALSE))</f>
        <v/>
      </c>
      <c r="C48" s="34" t="str">
        <f>IF(ISERROR(VLOOKUP(A48,[2]마라톤채점!$A$5:$L$349,7,FALSE)),"",VLOOKUP(A48,[2]마라톤채점!$A$5:$L$349,7,FALSE))</f>
        <v/>
      </c>
      <c r="D48" s="35" t="str">
        <f>IF(ISERROR(VLOOKUP(A48,[2]마라톤채점!$A$5:$L$349,11,FALSE)),"",VLOOKUP(A48,[2]마라톤채점!$A$5:$L$349,11,FALSE))</f>
        <v/>
      </c>
      <c r="E48" s="36">
        <v>45</v>
      </c>
      <c r="F48" s="33" t="str">
        <f>IF(ISERROR(VLOOKUP(E48,[2]마라톤채점!$B$5:$L$349,5,FALSE)),"",VLOOKUP(E48,[2]마라톤채점!$B$5:$L$349,5,FALSE))</f>
        <v/>
      </c>
      <c r="G48" s="34" t="str">
        <f>IF(ISERROR(VLOOKUP(E48,[2]마라톤채점!$B$5:$L$349,6,FALSE)),"",VLOOKUP(E48,[2]마라톤채점!$B$5:$L$349,6,FALSE))</f>
        <v/>
      </c>
      <c r="H48" s="33" t="str">
        <f>IF(ISERROR(VLOOKUP(E48,[2]마라톤채점!$B$5:$L$349,10,FALSE)),"",VLOOKUP(E48,[2]마라톤채점!$B$5:$L$349,10,FALSE))</f>
        <v/>
      </c>
      <c r="I48" s="22"/>
      <c r="J48" s="22"/>
      <c r="K48" s="22"/>
      <c r="L48" s="22"/>
      <c r="M48" s="22"/>
      <c r="N48" s="22"/>
      <c r="O48" s="22"/>
      <c r="P48" s="22"/>
    </row>
    <row r="49" spans="1:16">
      <c r="A49" s="32">
        <v>46</v>
      </c>
      <c r="B49" s="33" t="str">
        <f>IF(ISERROR(VLOOKUP(A49,[2]마라톤채점!$A$5:$L$349,6,FALSE)),"",VLOOKUP(A49,[2]마라톤채점!$A$5:$L$349,6,FALSE))</f>
        <v/>
      </c>
      <c r="C49" s="34" t="str">
        <f>IF(ISERROR(VLOOKUP(A49,[2]마라톤채점!$A$5:$L$349,7,FALSE)),"",VLOOKUP(A49,[2]마라톤채점!$A$5:$L$349,7,FALSE))</f>
        <v/>
      </c>
      <c r="D49" s="35" t="str">
        <f>IF(ISERROR(VLOOKUP(A49,[2]마라톤채점!$A$5:$L$349,11,FALSE)),"",VLOOKUP(A49,[2]마라톤채점!$A$5:$L$349,11,FALSE))</f>
        <v/>
      </c>
      <c r="E49" s="36">
        <v>46</v>
      </c>
      <c r="F49" s="33" t="str">
        <f>IF(ISERROR(VLOOKUP(E49,[2]마라톤채점!$B$5:$L$349,5,FALSE)),"",VLOOKUP(E49,[2]마라톤채점!$B$5:$L$349,5,FALSE))</f>
        <v/>
      </c>
      <c r="G49" s="34" t="str">
        <f>IF(ISERROR(VLOOKUP(E49,[2]마라톤채점!$B$5:$L$349,6,FALSE)),"",VLOOKUP(E49,[2]마라톤채점!$B$5:$L$349,6,FALSE))</f>
        <v/>
      </c>
      <c r="H49" s="33" t="str">
        <f>IF(ISERROR(VLOOKUP(E49,[2]마라톤채점!$B$5:$L$349,10,FALSE)),"",VLOOKUP(E49,[2]마라톤채점!$B$5:$L$349,10,FALSE))</f>
        <v/>
      </c>
      <c r="I49" s="22"/>
      <c r="J49" s="22"/>
      <c r="K49" s="22"/>
      <c r="L49" s="22"/>
      <c r="M49" s="22"/>
      <c r="N49" s="22"/>
      <c r="O49" s="22"/>
      <c r="P49" s="22"/>
    </row>
    <row r="50" spans="1:16">
      <c r="A50" s="32">
        <v>47</v>
      </c>
      <c r="B50" s="33" t="str">
        <f>IF(ISERROR(VLOOKUP(A50,[2]마라톤채점!$A$5:$L$349,6,FALSE)),"",VLOOKUP(A50,[2]마라톤채점!$A$5:$L$349,6,FALSE))</f>
        <v/>
      </c>
      <c r="C50" s="34" t="str">
        <f>IF(ISERROR(VLOOKUP(A50,[2]마라톤채점!$A$5:$L$349,7,FALSE)),"",VLOOKUP(A50,[2]마라톤채점!$A$5:$L$349,7,FALSE))</f>
        <v/>
      </c>
      <c r="D50" s="35" t="str">
        <f>IF(ISERROR(VLOOKUP(A50,[2]마라톤채점!$A$5:$L$349,11,FALSE)),"",VLOOKUP(A50,[2]마라톤채점!$A$5:$L$349,11,FALSE))</f>
        <v/>
      </c>
      <c r="E50" s="36">
        <v>47</v>
      </c>
      <c r="F50" s="33" t="str">
        <f>IF(ISERROR(VLOOKUP(E50,[2]마라톤채점!$B$5:$L$349,5,FALSE)),"",VLOOKUP(E50,[2]마라톤채점!$B$5:$L$349,5,FALSE))</f>
        <v/>
      </c>
      <c r="G50" s="34" t="str">
        <f>IF(ISERROR(VLOOKUP(E50,[2]마라톤채점!$B$5:$L$349,6,FALSE)),"",VLOOKUP(E50,[2]마라톤채점!$B$5:$L$349,6,FALSE))</f>
        <v/>
      </c>
      <c r="H50" s="33" t="str">
        <f>IF(ISERROR(VLOOKUP(E50,[2]마라톤채점!$B$5:$L$349,10,FALSE)),"",VLOOKUP(E50,[2]마라톤채점!$B$5:$L$349,10,FALSE))</f>
        <v/>
      </c>
      <c r="I50" s="22"/>
      <c r="J50" s="22"/>
      <c r="K50" s="22"/>
      <c r="L50" s="22"/>
      <c r="M50" s="22"/>
      <c r="N50" s="22"/>
      <c r="O50" s="22"/>
      <c r="P50" s="22"/>
    </row>
    <row r="51" spans="1:16">
      <c r="A51" s="32">
        <v>48</v>
      </c>
      <c r="B51" s="33" t="str">
        <f>IF(ISERROR(VLOOKUP(A51,[2]마라톤채점!$A$5:$L$349,6,FALSE)),"",VLOOKUP(A51,[2]마라톤채점!$A$5:$L$349,6,FALSE))</f>
        <v/>
      </c>
      <c r="C51" s="34" t="str">
        <f>IF(ISERROR(VLOOKUP(A51,[2]마라톤채점!$A$5:$L$349,7,FALSE)),"",VLOOKUP(A51,[2]마라톤채점!$A$5:$L$349,7,FALSE))</f>
        <v/>
      </c>
      <c r="D51" s="35" t="str">
        <f>IF(ISERROR(VLOOKUP(A51,[2]마라톤채점!$A$5:$L$349,11,FALSE)),"",VLOOKUP(A51,[2]마라톤채점!$A$5:$L$349,11,FALSE))</f>
        <v/>
      </c>
      <c r="E51" s="36">
        <v>48</v>
      </c>
      <c r="F51" s="33" t="str">
        <f>IF(ISERROR(VLOOKUP(E51,[2]마라톤채점!$B$5:$L$349,5,FALSE)),"",VLOOKUP(E51,[2]마라톤채점!$B$5:$L$349,5,FALSE))</f>
        <v/>
      </c>
      <c r="G51" s="34" t="str">
        <f>IF(ISERROR(VLOOKUP(E51,[2]마라톤채점!$B$5:$L$349,6,FALSE)),"",VLOOKUP(E51,[2]마라톤채점!$B$5:$L$349,6,FALSE))</f>
        <v/>
      </c>
      <c r="H51" s="33" t="str">
        <f>IF(ISERROR(VLOOKUP(E51,[2]마라톤채점!$B$5:$L$349,10,FALSE)),"",VLOOKUP(E51,[2]마라톤채점!$B$5:$L$349,10,FALSE))</f>
        <v/>
      </c>
      <c r="I51" s="22"/>
      <c r="J51" s="22"/>
      <c r="K51" s="22"/>
      <c r="L51" s="22"/>
      <c r="M51" s="22"/>
      <c r="N51" s="22"/>
      <c r="O51" s="22"/>
      <c r="P51" s="22"/>
    </row>
    <row r="52" spans="1:16">
      <c r="A52" s="32">
        <v>49</v>
      </c>
      <c r="B52" s="33" t="str">
        <f>IF(ISERROR(VLOOKUP(A52,[2]마라톤채점!$A$5:$L$349,6,FALSE)),"",VLOOKUP(A52,[2]마라톤채점!$A$5:$L$349,6,FALSE))</f>
        <v/>
      </c>
      <c r="C52" s="34" t="str">
        <f>IF(ISERROR(VLOOKUP(A52,[2]마라톤채점!$A$5:$L$349,7,FALSE)),"",VLOOKUP(A52,[2]마라톤채점!$A$5:$L$349,7,FALSE))</f>
        <v/>
      </c>
      <c r="D52" s="35" t="str">
        <f>IF(ISERROR(VLOOKUP(A52,[2]마라톤채점!$A$5:$L$349,11,FALSE)),"",VLOOKUP(A52,[2]마라톤채점!$A$5:$L$349,11,FALSE))</f>
        <v/>
      </c>
      <c r="E52" s="36">
        <v>49</v>
      </c>
      <c r="F52" s="33" t="str">
        <f>IF(ISERROR(VLOOKUP(E52,[2]마라톤채점!$B$5:$L$349,5,FALSE)),"",VLOOKUP(E52,[2]마라톤채점!$B$5:$L$349,5,FALSE))</f>
        <v/>
      </c>
      <c r="G52" s="34" t="str">
        <f>IF(ISERROR(VLOOKUP(E52,[2]마라톤채점!$B$5:$L$349,6,FALSE)),"",VLOOKUP(E52,[2]마라톤채점!$B$5:$L$349,6,FALSE))</f>
        <v/>
      </c>
      <c r="H52" s="33" t="str">
        <f>IF(ISERROR(VLOOKUP(E52,[2]마라톤채점!$B$5:$L$349,10,FALSE)),"",VLOOKUP(E52,[2]마라톤채점!$B$5:$L$349,10,FALSE))</f>
        <v/>
      </c>
      <c r="I52" s="22"/>
      <c r="J52" s="22"/>
      <c r="K52" s="22"/>
      <c r="L52" s="22"/>
      <c r="M52" s="22"/>
      <c r="N52" s="22"/>
      <c r="O52" s="22"/>
      <c r="P52" s="22"/>
    </row>
    <row r="53" spans="1:16">
      <c r="A53" s="32">
        <v>50</v>
      </c>
      <c r="B53" s="33" t="str">
        <f>IF(ISERROR(VLOOKUP(A53,[2]마라톤채점!$A$5:$L$349,6,FALSE)),"",VLOOKUP(A53,[2]마라톤채점!$A$5:$L$349,6,FALSE))</f>
        <v/>
      </c>
      <c r="C53" s="34" t="str">
        <f>IF(ISERROR(VLOOKUP(A53,[2]마라톤채점!$A$5:$L$349,7,FALSE)),"",VLOOKUP(A53,[2]마라톤채점!$A$5:$L$349,7,FALSE))</f>
        <v/>
      </c>
      <c r="D53" s="35" t="str">
        <f>IF(ISERROR(VLOOKUP(A53,[2]마라톤채점!$A$5:$L$349,11,FALSE)),"",VLOOKUP(A53,[2]마라톤채점!$A$5:$L$349,11,FALSE))</f>
        <v/>
      </c>
      <c r="E53" s="36">
        <v>50</v>
      </c>
      <c r="F53" s="33" t="str">
        <f>IF(ISERROR(VLOOKUP(E53,[2]마라톤채점!$B$5:$L$349,5,FALSE)),"",VLOOKUP(E53,[2]마라톤채점!$B$5:$L$349,5,FALSE))</f>
        <v/>
      </c>
      <c r="G53" s="34" t="str">
        <f>IF(ISERROR(VLOOKUP(E53,[2]마라톤채점!$B$5:$L$349,6,FALSE)),"",VLOOKUP(E53,[2]마라톤채점!$B$5:$L$349,6,FALSE))</f>
        <v/>
      </c>
      <c r="H53" s="33" t="str">
        <f>IF(ISERROR(VLOOKUP(E53,[2]마라톤채점!$B$5:$L$349,10,FALSE)),"",VLOOKUP(E53,[2]마라톤채점!$B$5:$L$349,10,FALSE))</f>
        <v/>
      </c>
      <c r="I53" s="22"/>
      <c r="J53" s="22"/>
      <c r="K53" s="22"/>
      <c r="L53" s="22"/>
      <c r="M53" s="22"/>
      <c r="N53" s="22"/>
      <c r="O53" s="22"/>
      <c r="P53" s="22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0"/>
  <sheetViews>
    <sheetView zoomScale="80" zoomScaleNormal="80" workbookViewId="0">
      <selection activeCell="B41" sqref="A41:XFD43"/>
    </sheetView>
  </sheetViews>
  <sheetFormatPr defaultRowHeight="16.5"/>
  <cols>
    <col min="1" max="1" width="5.375" style="50" customWidth="1"/>
    <col min="2" max="2" width="13.125" style="60" customWidth="1"/>
    <col min="3" max="3" width="9" style="50"/>
    <col min="4" max="4" width="14.375" style="60" customWidth="1"/>
    <col min="5" max="5" width="5.375" style="50" customWidth="1"/>
    <col min="6" max="7" width="9" style="50"/>
    <col min="8" max="8" width="14.375" style="50" customWidth="1"/>
    <col min="9" max="9" width="1" style="50" customWidth="1"/>
    <col min="10" max="16384" width="9" style="50"/>
  </cols>
  <sheetData>
    <row r="1" spans="1:9" ht="26.25" customHeight="1">
      <c r="A1" s="113" t="s">
        <v>27</v>
      </c>
      <c r="B1" s="114"/>
      <c r="C1" s="114"/>
      <c r="D1" s="114"/>
      <c r="E1" s="114"/>
      <c r="F1" s="114"/>
      <c r="G1" s="114"/>
      <c r="H1" s="115"/>
    </row>
    <row r="2" spans="1:9">
      <c r="A2" s="52" t="s">
        <v>28</v>
      </c>
      <c r="B2" s="58"/>
      <c r="C2" s="52"/>
      <c r="D2" s="61"/>
      <c r="E2" s="53" t="s">
        <v>29</v>
      </c>
      <c r="F2" s="52"/>
      <c r="G2" s="52"/>
      <c r="H2" s="52"/>
      <c r="I2" s="51"/>
    </row>
    <row r="3" spans="1:9">
      <c r="A3" s="52" t="s">
        <v>30</v>
      </c>
      <c r="B3" s="58" t="s">
        <v>31</v>
      </c>
      <c r="C3" s="52" t="s">
        <v>32</v>
      </c>
      <c r="D3" s="61" t="s">
        <v>33</v>
      </c>
      <c r="E3" s="53" t="s">
        <v>30</v>
      </c>
      <c r="F3" s="52" t="s">
        <v>31</v>
      </c>
      <c r="G3" s="52" t="s">
        <v>32</v>
      </c>
      <c r="H3" s="52" t="s">
        <v>33</v>
      </c>
      <c r="I3" s="51"/>
    </row>
    <row r="4" spans="1:9" ht="13.5" customHeight="1">
      <c r="A4" s="54">
        <v>1</v>
      </c>
      <c r="B4" s="59" t="s">
        <v>34</v>
      </c>
      <c r="C4" s="56">
        <v>4.3946759259259255E-2</v>
      </c>
      <c r="D4" s="62" t="s">
        <v>35</v>
      </c>
      <c r="E4" s="57">
        <v>1</v>
      </c>
      <c r="F4" s="55" t="s">
        <v>36</v>
      </c>
      <c r="G4" s="56">
        <v>5.1006944444444445E-2</v>
      </c>
      <c r="H4" s="55" t="s">
        <v>37</v>
      </c>
      <c r="I4" s="51"/>
    </row>
    <row r="5" spans="1:9">
      <c r="A5" s="54">
        <v>2</v>
      </c>
      <c r="B5" s="59" t="s">
        <v>39</v>
      </c>
      <c r="C5" s="56">
        <v>4.4560185185185182E-2</v>
      </c>
      <c r="D5" s="62" t="s">
        <v>35</v>
      </c>
      <c r="E5" s="57">
        <v>2</v>
      </c>
      <c r="F5" s="55" t="s">
        <v>40</v>
      </c>
      <c r="G5" s="56">
        <v>5.185185185185185E-2</v>
      </c>
      <c r="H5" s="55" t="s">
        <v>41</v>
      </c>
      <c r="I5" s="51"/>
    </row>
    <row r="6" spans="1:9">
      <c r="A6" s="54">
        <v>3</v>
      </c>
      <c r="B6" s="59" t="s">
        <v>43</v>
      </c>
      <c r="C6" s="56">
        <v>4.4918981481481483E-2</v>
      </c>
      <c r="D6" s="62" t="s">
        <v>44</v>
      </c>
      <c r="E6" s="57">
        <v>3</v>
      </c>
      <c r="F6" s="55" t="s">
        <v>45</v>
      </c>
      <c r="G6" s="56">
        <v>5.1944444444444439E-2</v>
      </c>
      <c r="H6" s="55" t="s">
        <v>37</v>
      </c>
      <c r="I6" s="51"/>
    </row>
    <row r="7" spans="1:9">
      <c r="A7" s="54">
        <v>4</v>
      </c>
      <c r="B7" s="59" t="s">
        <v>48</v>
      </c>
      <c r="C7" s="56">
        <v>4.5462962962962962E-2</v>
      </c>
      <c r="D7" s="62" t="s">
        <v>38</v>
      </c>
      <c r="E7" s="57">
        <v>4</v>
      </c>
      <c r="F7" s="55" t="s">
        <v>49</v>
      </c>
      <c r="G7" s="56">
        <v>5.2141203703703703E-2</v>
      </c>
      <c r="H7" s="55" t="s">
        <v>37</v>
      </c>
      <c r="I7" s="51"/>
    </row>
    <row r="8" spans="1:9">
      <c r="A8" s="54">
        <v>5</v>
      </c>
      <c r="B8" s="59" t="s">
        <v>52</v>
      </c>
      <c r="C8" s="56">
        <v>4.5474537037037042E-2</v>
      </c>
      <c r="D8" s="62" t="s">
        <v>53</v>
      </c>
      <c r="E8" s="57">
        <v>5</v>
      </c>
      <c r="F8" s="55" t="s">
        <v>54</v>
      </c>
      <c r="G8" s="56">
        <v>5.2777777777777778E-2</v>
      </c>
      <c r="H8" s="55" t="s">
        <v>55</v>
      </c>
      <c r="I8" s="51"/>
    </row>
    <row r="9" spans="1:9">
      <c r="A9" s="54">
        <v>6</v>
      </c>
      <c r="B9" s="59" t="s">
        <v>58</v>
      </c>
      <c r="C9" s="56">
        <v>4.5509259259259256E-2</v>
      </c>
      <c r="D9" s="62" t="s">
        <v>53</v>
      </c>
      <c r="E9" s="57">
        <v>6</v>
      </c>
      <c r="F9" s="55" t="s">
        <v>59</v>
      </c>
      <c r="G9" s="56">
        <v>5.3090277777777778E-2</v>
      </c>
      <c r="H9" s="55" t="s">
        <v>51</v>
      </c>
      <c r="I9" s="51"/>
    </row>
    <row r="10" spans="1:9">
      <c r="A10" s="54">
        <v>7</v>
      </c>
      <c r="B10" s="59" t="s">
        <v>61</v>
      </c>
      <c r="C10" s="56">
        <v>4.5520833333333337E-2</v>
      </c>
      <c r="D10" s="62" t="s">
        <v>62</v>
      </c>
      <c r="E10" s="57">
        <v>7</v>
      </c>
      <c r="F10" s="55" t="s">
        <v>63</v>
      </c>
      <c r="G10" s="56">
        <v>5.3124999999999999E-2</v>
      </c>
      <c r="H10" s="55" t="s">
        <v>47</v>
      </c>
      <c r="I10" s="51"/>
    </row>
    <row r="11" spans="1:9" ht="13.5" customHeight="1">
      <c r="A11" s="54">
        <v>8</v>
      </c>
      <c r="B11" s="59" t="s">
        <v>65</v>
      </c>
      <c r="C11" s="56">
        <v>4.553240740740741E-2</v>
      </c>
      <c r="D11" s="62" t="s">
        <v>38</v>
      </c>
      <c r="E11" s="57">
        <v>8</v>
      </c>
      <c r="F11" s="55" t="s">
        <v>66</v>
      </c>
      <c r="G11" s="56">
        <v>5.31712962962963E-2</v>
      </c>
      <c r="H11" s="55" t="s">
        <v>67</v>
      </c>
      <c r="I11" s="51"/>
    </row>
    <row r="12" spans="1:9">
      <c r="A12" s="54">
        <v>9</v>
      </c>
      <c r="B12" s="59" t="s">
        <v>69</v>
      </c>
      <c r="C12" s="56">
        <v>4.5543981481481477E-2</v>
      </c>
      <c r="D12" s="62" t="s">
        <v>38</v>
      </c>
      <c r="E12" s="57">
        <v>9</v>
      </c>
      <c r="F12" s="55" t="s">
        <v>70</v>
      </c>
      <c r="G12" s="56">
        <v>5.3668981481481477E-2</v>
      </c>
      <c r="H12" s="55" t="s">
        <v>71</v>
      </c>
      <c r="I12" s="51"/>
    </row>
    <row r="13" spans="1:9">
      <c r="A13" s="54">
        <v>10</v>
      </c>
      <c r="B13" s="59" t="s">
        <v>73</v>
      </c>
      <c r="C13" s="56">
        <v>4.5659722222222227E-2</v>
      </c>
      <c r="D13" s="62" t="s">
        <v>46</v>
      </c>
      <c r="E13" s="57">
        <v>10</v>
      </c>
      <c r="F13" s="55" t="s">
        <v>74</v>
      </c>
      <c r="G13" s="56">
        <v>5.3969907407407404E-2</v>
      </c>
      <c r="H13" s="55" t="s">
        <v>37</v>
      </c>
      <c r="I13" s="51"/>
    </row>
    <row r="14" spans="1:9">
      <c r="A14" s="54">
        <v>11</v>
      </c>
      <c r="B14" s="59" t="s">
        <v>75</v>
      </c>
      <c r="C14" s="56">
        <v>4.614583333333333E-2</v>
      </c>
      <c r="D14" s="62" t="s">
        <v>42</v>
      </c>
      <c r="E14" s="57">
        <v>11</v>
      </c>
      <c r="F14" s="55" t="s">
        <v>76</v>
      </c>
      <c r="G14" s="56">
        <v>5.409722222222222E-2</v>
      </c>
      <c r="H14" s="55" t="s">
        <v>64</v>
      </c>
      <c r="I14" s="51"/>
    </row>
    <row r="15" spans="1:9">
      <c r="A15" s="54">
        <v>12</v>
      </c>
      <c r="B15" s="59" t="s">
        <v>78</v>
      </c>
      <c r="C15" s="56">
        <v>4.6331018518518514E-2</v>
      </c>
      <c r="D15" s="62" t="s">
        <v>68</v>
      </c>
      <c r="E15" s="57">
        <v>12</v>
      </c>
      <c r="F15" s="55" t="s">
        <v>79</v>
      </c>
      <c r="G15" s="56">
        <v>5.4224537037037036E-2</v>
      </c>
      <c r="H15" s="55" t="s">
        <v>60</v>
      </c>
      <c r="I15" s="51"/>
    </row>
    <row r="16" spans="1:9">
      <c r="A16" s="54">
        <v>13</v>
      </c>
      <c r="B16" s="59" t="s">
        <v>81</v>
      </c>
      <c r="C16" s="56">
        <v>4.6435185185185184E-2</v>
      </c>
      <c r="D16" s="62" t="s">
        <v>42</v>
      </c>
      <c r="E16" s="57">
        <v>13</v>
      </c>
      <c r="F16" s="55" t="s">
        <v>82</v>
      </c>
      <c r="G16" s="56">
        <v>5.451388888888889E-2</v>
      </c>
      <c r="H16" s="55" t="s">
        <v>47</v>
      </c>
      <c r="I16" s="51"/>
    </row>
    <row r="17" spans="1:9">
      <c r="A17" s="54">
        <v>14</v>
      </c>
      <c r="B17" s="59" t="s">
        <v>83</v>
      </c>
      <c r="C17" s="56">
        <v>4.6631944444444441E-2</v>
      </c>
      <c r="D17" s="62" t="s">
        <v>42</v>
      </c>
      <c r="E17" s="57">
        <v>14</v>
      </c>
      <c r="F17" s="55" t="s">
        <v>84</v>
      </c>
      <c r="G17" s="56">
        <v>5.4525462962962963E-2</v>
      </c>
      <c r="H17" s="55" t="s">
        <v>57</v>
      </c>
      <c r="I17" s="51"/>
    </row>
    <row r="18" spans="1:9">
      <c r="A18" s="54">
        <v>15</v>
      </c>
      <c r="B18" s="59" t="s">
        <v>85</v>
      </c>
      <c r="C18" s="56">
        <v>4.7268518518518515E-2</v>
      </c>
      <c r="D18" s="62" t="s">
        <v>50</v>
      </c>
      <c r="E18" s="57">
        <v>15</v>
      </c>
      <c r="F18" s="55" t="s">
        <v>86</v>
      </c>
      <c r="G18" s="56">
        <v>5.4895833333333331E-2</v>
      </c>
      <c r="H18" s="55" t="s">
        <v>41</v>
      </c>
      <c r="I18" s="51"/>
    </row>
    <row r="19" spans="1:9">
      <c r="A19" s="54">
        <v>16</v>
      </c>
      <c r="B19" s="59" t="s">
        <v>87</v>
      </c>
      <c r="C19" s="56">
        <v>4.7280092592592589E-2</v>
      </c>
      <c r="D19" s="62" t="s">
        <v>42</v>
      </c>
      <c r="E19" s="57">
        <v>16</v>
      </c>
      <c r="F19" s="55" t="s">
        <v>88</v>
      </c>
      <c r="G19" s="56">
        <v>5.5243055555555559E-2</v>
      </c>
      <c r="H19" s="55" t="s">
        <v>57</v>
      </c>
      <c r="I19" s="51"/>
    </row>
    <row r="20" spans="1:9">
      <c r="A20" s="54">
        <v>17</v>
      </c>
      <c r="B20" s="59" t="s">
        <v>89</v>
      </c>
      <c r="C20" s="56">
        <v>4.7500000000000007E-2</v>
      </c>
      <c r="D20" s="62" t="s">
        <v>46</v>
      </c>
      <c r="E20" s="57">
        <v>17</v>
      </c>
      <c r="F20" s="55" t="s">
        <v>90</v>
      </c>
      <c r="G20" s="56">
        <v>5.5497685185185185E-2</v>
      </c>
      <c r="H20" s="55" t="s">
        <v>77</v>
      </c>
      <c r="I20" s="51"/>
    </row>
    <row r="21" spans="1:9">
      <c r="A21" s="54">
        <v>18</v>
      </c>
      <c r="B21" s="59" t="s">
        <v>91</v>
      </c>
      <c r="C21" s="56">
        <v>4.7511574074074074E-2</v>
      </c>
      <c r="D21" s="62" t="s">
        <v>50</v>
      </c>
      <c r="E21" s="57">
        <v>18</v>
      </c>
      <c r="F21" s="55" t="s">
        <v>92</v>
      </c>
      <c r="G21" s="56">
        <v>5.5509259259259258E-2</v>
      </c>
      <c r="H21" s="55" t="s">
        <v>60</v>
      </c>
      <c r="I21" s="51"/>
    </row>
    <row r="22" spans="1:9">
      <c r="A22" s="54">
        <v>19</v>
      </c>
      <c r="B22" s="59" t="s">
        <v>93</v>
      </c>
      <c r="C22" s="56">
        <v>4.7685185185185185E-2</v>
      </c>
      <c r="D22" s="62" t="s">
        <v>50</v>
      </c>
      <c r="E22" s="57">
        <v>19</v>
      </c>
      <c r="F22" s="55" t="s">
        <v>94</v>
      </c>
      <c r="G22" s="56">
        <v>5.5833333333333325E-2</v>
      </c>
      <c r="H22" s="55" t="s">
        <v>47</v>
      </c>
      <c r="I22" s="51"/>
    </row>
    <row r="23" spans="1:9">
      <c r="A23" s="54">
        <v>20</v>
      </c>
      <c r="B23" s="59" t="s">
        <v>95</v>
      </c>
      <c r="C23" s="56">
        <v>4.8182870370370369E-2</v>
      </c>
      <c r="D23" s="62" t="s">
        <v>56</v>
      </c>
      <c r="E23" s="57">
        <v>20</v>
      </c>
      <c r="F23" s="55" t="s">
        <v>96</v>
      </c>
      <c r="G23" s="56">
        <v>5.6238425925925928E-2</v>
      </c>
      <c r="H23" s="55" t="s">
        <v>51</v>
      </c>
      <c r="I23" s="51"/>
    </row>
    <row r="24" spans="1:9">
      <c r="A24" s="54">
        <v>21</v>
      </c>
      <c r="B24" s="59" t="s">
        <v>97</v>
      </c>
      <c r="C24" s="56">
        <v>4.8194444444444449E-2</v>
      </c>
      <c r="D24" s="62" t="s">
        <v>46</v>
      </c>
      <c r="E24" s="57">
        <v>21</v>
      </c>
      <c r="F24" s="55" t="s">
        <v>98</v>
      </c>
      <c r="G24" s="56">
        <v>5.6574074074074075E-2</v>
      </c>
      <c r="H24" s="55" t="s">
        <v>41</v>
      </c>
      <c r="I24" s="51"/>
    </row>
    <row r="25" spans="1:9">
      <c r="A25" s="54">
        <v>22</v>
      </c>
      <c r="B25" s="59" t="s">
        <v>99</v>
      </c>
      <c r="C25" s="56">
        <v>4.8449074074074082E-2</v>
      </c>
      <c r="D25" s="62" t="s">
        <v>46</v>
      </c>
      <c r="E25" s="57">
        <v>22</v>
      </c>
      <c r="F25" s="55" t="s">
        <v>100</v>
      </c>
      <c r="G25" s="56">
        <v>5.6828703703703708E-2</v>
      </c>
      <c r="H25" s="55" t="s">
        <v>64</v>
      </c>
      <c r="I25" s="51"/>
    </row>
    <row r="26" spans="1:9">
      <c r="A26" s="54">
        <v>23</v>
      </c>
      <c r="B26" s="59" t="s">
        <v>101</v>
      </c>
      <c r="C26" s="56">
        <v>5.1342592592592586E-2</v>
      </c>
      <c r="D26" s="62" t="s">
        <v>102</v>
      </c>
      <c r="E26" s="57">
        <v>23</v>
      </c>
      <c r="F26" s="55" t="s">
        <v>103</v>
      </c>
      <c r="G26" s="56">
        <v>5.7048611111111112E-2</v>
      </c>
      <c r="H26" s="55" t="s">
        <v>47</v>
      </c>
      <c r="I26" s="51"/>
    </row>
    <row r="27" spans="1:9">
      <c r="A27" s="54">
        <v>24</v>
      </c>
      <c r="B27" s="59" t="s">
        <v>104</v>
      </c>
      <c r="C27" s="56">
        <v>5.1655092592592593E-2</v>
      </c>
      <c r="D27" s="62" t="s">
        <v>56</v>
      </c>
      <c r="E27" s="57">
        <v>24</v>
      </c>
      <c r="F27" s="55" t="s">
        <v>105</v>
      </c>
      <c r="G27" s="56">
        <v>5.7326388888888892E-2</v>
      </c>
      <c r="H27" s="55" t="s">
        <v>47</v>
      </c>
      <c r="I27" s="51"/>
    </row>
    <row r="28" spans="1:9">
      <c r="A28" s="54">
        <v>25</v>
      </c>
      <c r="B28" s="59" t="s">
        <v>106</v>
      </c>
      <c r="C28" s="56">
        <v>5.2430555555555557E-2</v>
      </c>
      <c r="D28" s="62" t="s">
        <v>50</v>
      </c>
      <c r="E28" s="57">
        <v>25</v>
      </c>
      <c r="F28" s="55" t="s">
        <v>107</v>
      </c>
      <c r="G28" s="56">
        <v>5.7569444444444444E-2</v>
      </c>
      <c r="H28" s="55" t="s">
        <v>80</v>
      </c>
      <c r="I28" s="51"/>
    </row>
    <row r="29" spans="1:9">
      <c r="A29" s="54">
        <v>26</v>
      </c>
      <c r="B29" s="59" t="s">
        <v>108</v>
      </c>
      <c r="C29" s="56">
        <v>5.2685185185185189E-2</v>
      </c>
      <c r="D29" s="62" t="s">
        <v>56</v>
      </c>
      <c r="E29" s="57">
        <v>26</v>
      </c>
      <c r="F29" s="55" t="s">
        <v>109</v>
      </c>
      <c r="G29" s="56">
        <v>5.8495370370370371E-2</v>
      </c>
      <c r="H29" s="55" t="s">
        <v>51</v>
      </c>
      <c r="I29" s="51"/>
    </row>
    <row r="30" spans="1:9">
      <c r="A30" s="54">
        <v>27</v>
      </c>
      <c r="B30" s="59" t="s">
        <v>72</v>
      </c>
      <c r="C30" s="56" t="s">
        <v>72</v>
      </c>
      <c r="D30" s="62" t="s">
        <v>72</v>
      </c>
      <c r="E30" s="57">
        <v>27</v>
      </c>
      <c r="F30" s="55" t="s">
        <v>110</v>
      </c>
      <c r="G30" s="56">
        <v>5.8553240740740746E-2</v>
      </c>
      <c r="H30" s="55" t="s">
        <v>41</v>
      </c>
      <c r="I30" s="51"/>
    </row>
    <row r="31" spans="1:9">
      <c r="A31" s="54">
        <v>28</v>
      </c>
      <c r="B31" s="59" t="s">
        <v>72</v>
      </c>
      <c r="C31" s="56" t="s">
        <v>72</v>
      </c>
      <c r="D31" s="62" t="s">
        <v>72</v>
      </c>
      <c r="E31" s="57">
        <v>28</v>
      </c>
      <c r="F31" s="55" t="s">
        <v>111</v>
      </c>
      <c r="G31" s="56">
        <v>5.9965277777777777E-2</v>
      </c>
      <c r="H31" s="55" t="s">
        <v>57</v>
      </c>
      <c r="I31" s="51"/>
    </row>
    <row r="32" spans="1:9">
      <c r="A32" s="54">
        <v>29</v>
      </c>
      <c r="B32" s="59" t="s">
        <v>72</v>
      </c>
      <c r="C32" s="56" t="s">
        <v>72</v>
      </c>
      <c r="D32" s="62" t="s">
        <v>72</v>
      </c>
      <c r="E32" s="57">
        <v>29</v>
      </c>
      <c r="F32" s="55" t="s">
        <v>112</v>
      </c>
      <c r="G32" s="56">
        <v>5.9976851851851858E-2</v>
      </c>
      <c r="H32" s="55" t="s">
        <v>47</v>
      </c>
      <c r="I32" s="51"/>
    </row>
    <row r="33" spans="1:9">
      <c r="A33" s="54">
        <v>30</v>
      </c>
      <c r="B33" s="59" t="s">
        <v>72</v>
      </c>
      <c r="C33" s="56" t="s">
        <v>72</v>
      </c>
      <c r="D33" s="62" t="s">
        <v>72</v>
      </c>
      <c r="E33" s="57">
        <v>30</v>
      </c>
      <c r="F33" s="55" t="s">
        <v>113</v>
      </c>
      <c r="G33" s="56">
        <v>6.0578703703703697E-2</v>
      </c>
      <c r="H33" s="55" t="s">
        <v>60</v>
      </c>
      <c r="I33" s="51"/>
    </row>
    <row r="34" spans="1:9">
      <c r="A34" s="54">
        <v>31</v>
      </c>
      <c r="B34" s="59" t="s">
        <v>72</v>
      </c>
      <c r="C34" s="56" t="s">
        <v>72</v>
      </c>
      <c r="D34" s="62" t="s">
        <v>72</v>
      </c>
      <c r="E34" s="57">
        <v>31</v>
      </c>
      <c r="F34" s="55" t="s">
        <v>114</v>
      </c>
      <c r="G34" s="56">
        <v>6.2754629629629632E-2</v>
      </c>
      <c r="H34" s="55" t="s">
        <v>51</v>
      </c>
      <c r="I34" s="51"/>
    </row>
    <row r="35" spans="1:9">
      <c r="A35" s="54">
        <v>32</v>
      </c>
      <c r="B35" s="59" t="s">
        <v>72</v>
      </c>
      <c r="C35" s="56" t="s">
        <v>72</v>
      </c>
      <c r="D35" s="62" t="s">
        <v>72</v>
      </c>
      <c r="E35" s="57">
        <v>32</v>
      </c>
      <c r="F35" s="55" t="s">
        <v>72</v>
      </c>
      <c r="G35" s="56" t="s">
        <v>72</v>
      </c>
      <c r="H35" s="55" t="s">
        <v>72</v>
      </c>
      <c r="I35" s="51"/>
    </row>
    <row r="36" spans="1:9">
      <c r="A36" s="54">
        <v>33</v>
      </c>
      <c r="B36" s="59" t="s">
        <v>72</v>
      </c>
      <c r="C36" s="56" t="s">
        <v>72</v>
      </c>
      <c r="D36" s="62" t="s">
        <v>72</v>
      </c>
      <c r="E36" s="57">
        <v>33</v>
      </c>
      <c r="F36" s="55" t="s">
        <v>72</v>
      </c>
      <c r="G36" s="56" t="s">
        <v>72</v>
      </c>
      <c r="H36" s="55" t="s">
        <v>72</v>
      </c>
      <c r="I36" s="51"/>
    </row>
    <row r="37" spans="1:9">
      <c r="A37" s="54">
        <v>34</v>
      </c>
      <c r="B37" s="59" t="s">
        <v>72</v>
      </c>
      <c r="C37" s="56" t="s">
        <v>72</v>
      </c>
      <c r="D37" s="62" t="s">
        <v>72</v>
      </c>
      <c r="E37" s="57">
        <v>34</v>
      </c>
      <c r="F37" s="55" t="s">
        <v>72</v>
      </c>
      <c r="G37" s="56" t="s">
        <v>72</v>
      </c>
      <c r="H37" s="55" t="s">
        <v>72</v>
      </c>
      <c r="I37" s="51"/>
    </row>
    <row r="38" spans="1:9">
      <c r="A38" s="54">
        <v>35</v>
      </c>
      <c r="B38" s="59" t="s">
        <v>72</v>
      </c>
      <c r="C38" s="56" t="s">
        <v>72</v>
      </c>
      <c r="D38" s="62" t="s">
        <v>72</v>
      </c>
      <c r="E38" s="57">
        <v>35</v>
      </c>
      <c r="F38" s="55" t="s">
        <v>72</v>
      </c>
      <c r="G38" s="56" t="s">
        <v>72</v>
      </c>
      <c r="H38" s="55" t="s">
        <v>72</v>
      </c>
      <c r="I38" s="51"/>
    </row>
    <row r="39" spans="1:9">
      <c r="A39" s="54">
        <v>36</v>
      </c>
      <c r="B39" s="59" t="s">
        <v>72</v>
      </c>
      <c r="C39" s="56" t="s">
        <v>72</v>
      </c>
      <c r="D39" s="62" t="s">
        <v>72</v>
      </c>
      <c r="E39" s="57">
        <v>36</v>
      </c>
      <c r="F39" s="55" t="s">
        <v>72</v>
      </c>
      <c r="G39" s="56" t="s">
        <v>72</v>
      </c>
      <c r="H39" s="55" t="s">
        <v>72</v>
      </c>
      <c r="I39" s="51"/>
    </row>
    <row r="40" spans="1:9">
      <c r="A40" s="54">
        <v>37</v>
      </c>
      <c r="B40" s="59" t="s">
        <v>72</v>
      </c>
      <c r="C40" s="56" t="s">
        <v>72</v>
      </c>
      <c r="D40" s="62" t="s">
        <v>72</v>
      </c>
      <c r="E40" s="57">
        <v>37</v>
      </c>
      <c r="F40" s="55" t="s">
        <v>72</v>
      </c>
      <c r="G40" s="56" t="s">
        <v>72</v>
      </c>
      <c r="H40" s="55" t="s">
        <v>72</v>
      </c>
      <c r="I40" s="51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종합</vt:lpstr>
      <vt:lpstr>개인</vt:lpstr>
      <vt:lpstr>국제부_개인</vt:lpstr>
      <vt:lpstr>개인!Print_Area</vt:lpstr>
      <vt:lpstr>종합!Print_Area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soon</dc:creator>
  <cp:lastModifiedBy>User</cp:lastModifiedBy>
  <cp:lastPrinted>2015-02-28T05:16:53Z</cp:lastPrinted>
  <dcterms:created xsi:type="dcterms:W3CDTF">2015-02-28T01:50:13Z</dcterms:created>
  <dcterms:modified xsi:type="dcterms:W3CDTF">2015-02-28T06:19:10Z</dcterms:modified>
</cp:coreProperties>
</file>